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300" windowWidth="19200" windowHeight="6750" activeTab="1"/>
  </bookViews>
  <sheets>
    <sheet name="Cronograma" sheetId="1" r:id="rId1"/>
    <sheet name="Planilha Serviços 2019" sheetId="2" r:id="rId2"/>
  </sheets>
  <definedNames>
    <definedName name="_xlnm.Print_Area" localSheetId="1">'Planilha Serviços 2019'!$A$1:$N$52</definedName>
    <definedName name="_xlnm.Print_Titles" localSheetId="1">'Planilha Serviços 2019'!$1:$11</definedName>
  </definedNames>
  <calcPr fullCalcOnLoad="1"/>
</workbook>
</file>

<file path=xl/sharedStrings.xml><?xml version="1.0" encoding="utf-8"?>
<sst xmlns="http://schemas.openxmlformats.org/spreadsheetml/2006/main" count="206" uniqueCount="171">
  <si>
    <t>ITEM</t>
  </si>
  <si>
    <t>5.1</t>
  </si>
  <si>
    <t xml:space="preserve">PINTURA </t>
  </si>
  <si>
    <t>SER-POR-035</t>
  </si>
  <si>
    <t>MET-TOR-040</t>
  </si>
  <si>
    <t>REV-AZU-011</t>
  </si>
  <si>
    <t>U</t>
  </si>
  <si>
    <t>ESQUADRIAS METALICAS/MADEIRA/VIDROS</t>
  </si>
  <si>
    <t>COBERTURA</t>
  </si>
  <si>
    <t>PIN-ACR-005</t>
  </si>
  <si>
    <t>PIN-VER-010</t>
  </si>
  <si>
    <t xml:space="preserve">REVESTIMENTOS INTERNO E EXTERNO  </t>
  </si>
  <si>
    <t>PIN-ACR-006</t>
  </si>
  <si>
    <t>UN</t>
  </si>
  <si>
    <t>LOUÇAS E METAIS</t>
  </si>
  <si>
    <t>Pintura Acrílica Em Parede, Duas (2) Demãos, Exclusive Selador Acrílico E Massa Acrílica/Corrida (Pva)</t>
  </si>
  <si>
    <t>Pintura Acrílica Em Teto, Duas (2) Demãos, Exclusive Selador Acrílico E Massa Acrílica/Corrida (Pva)</t>
  </si>
  <si>
    <t>Pintura Com Verniz Sintético Marítimo Em Esquadrias De Madeira, Duas (2) Demãos, Acabamento Tipo Brilhante</t>
  </si>
  <si>
    <t>Torneira Metálica Para Tanque, Acabamento Cromado, Inclusive Engate Flexível Metálico, Fornecimento E Instalação</t>
  </si>
  <si>
    <t>PREFEITURA MUNICIPAL DE SÃO SEBASTIÃO DO OESTE</t>
  </si>
  <si>
    <t>INÍCIO DA OBRA</t>
  </si>
  <si>
    <t>PREVISÃO DE TERMINO</t>
  </si>
  <si>
    <t>Obra</t>
  </si>
  <si>
    <t>Saldo Contratual</t>
  </si>
  <si>
    <t xml:space="preserve">  Valor Medição</t>
  </si>
  <si>
    <t>Valor Acumulado</t>
  </si>
  <si>
    <t>Local</t>
  </si>
  <si>
    <t>Código</t>
  </si>
  <si>
    <t>SERVIÇOS EXECUTADOS</t>
  </si>
  <si>
    <t xml:space="preserve">Quantidade Prevista </t>
  </si>
  <si>
    <t>QUANTIDADES EXECUTADAS</t>
  </si>
  <si>
    <t>Custo Unitário</t>
  </si>
  <si>
    <t xml:space="preserve">Custo Total </t>
  </si>
  <si>
    <t>VALORES EXECUTADOS R$</t>
  </si>
  <si>
    <t>Previsto</t>
  </si>
  <si>
    <t>Período</t>
  </si>
  <si>
    <t>Acumulado</t>
  </si>
  <si>
    <t>Setop</t>
  </si>
  <si>
    <t>Anterior</t>
  </si>
  <si>
    <t>Tomada de Preço</t>
  </si>
  <si>
    <t>Contrato</t>
  </si>
  <si>
    <t>Ordem de Serviço</t>
  </si>
  <si>
    <t>Data Base</t>
  </si>
  <si>
    <t>MEDIÇÃO</t>
  </si>
  <si>
    <r>
      <t xml:space="preserve">CONTRATANTE: </t>
    </r>
    <r>
      <rPr>
        <sz val="10"/>
        <rFont val="Calibri"/>
        <family val="2"/>
      </rPr>
      <t>Prefeitura Municipal de São Sebastião do Oeste - MG</t>
    </r>
  </si>
  <si>
    <r>
      <rPr>
        <b/>
        <sz val="10"/>
        <rFont val="Calibri"/>
        <family val="2"/>
      </rPr>
      <t xml:space="preserve">CNPJ: </t>
    </r>
    <r>
      <rPr>
        <sz val="10"/>
        <rFont val="Calibri"/>
        <family val="2"/>
      </rPr>
      <t xml:space="preserve"> 18.308.734/0001-06</t>
    </r>
  </si>
  <si>
    <r>
      <t>CONTRATADA:</t>
    </r>
    <r>
      <rPr>
        <sz val="10"/>
        <rFont val="Calibri"/>
        <family val="2"/>
      </rPr>
      <t xml:space="preserve"> </t>
    </r>
  </si>
  <si>
    <t>VALOR DO CONTRATO</t>
  </si>
  <si>
    <t>BDI 10,00%</t>
  </si>
  <si>
    <t xml:space="preserve">Total </t>
  </si>
  <si>
    <t>Contratante: Prefeitura Municipal de São Sebastião do Oeste</t>
  </si>
  <si>
    <t>Fiscalização/Prefeitura:</t>
  </si>
  <si>
    <t>Contratada</t>
  </si>
  <si>
    <t xml:space="preserve"> Resp. Técnico: </t>
  </si>
  <si>
    <t>Valor por Extenso do Valor do Contrato:</t>
  </si>
  <si>
    <t>______________________________________________</t>
  </si>
  <si>
    <t>______________________</t>
  </si>
  <si>
    <t>Flavio Oliveira Neto
Engenheiro Civil</t>
  </si>
  <si>
    <t>Ademar Francisco Elói</t>
  </si>
  <si>
    <t xml:space="preserve">Belarmino Luciano Leite </t>
  </si>
  <si>
    <t xml:space="preserve">Secretário de Obras e Infraestrutura Urbana </t>
  </si>
  <si>
    <t>CREA:45.089/D</t>
  </si>
  <si>
    <t>Preço Total</t>
  </si>
  <si>
    <t>Unidade</t>
  </si>
  <si>
    <t>São Sebastião do Oeste</t>
  </si>
  <si>
    <t>SETOP - Agosto - 2019 - Com Desoneração</t>
  </si>
  <si>
    <t xml:space="preserve">PREFEITURA MUNICIPAL DE SÃO SEBASTIÃO DO OESTE    </t>
  </si>
  <si>
    <t>Item</t>
  </si>
  <si>
    <t>Etapa</t>
  </si>
  <si>
    <t>Valor Total da Etapa</t>
  </si>
  <si>
    <t>Total</t>
  </si>
  <si>
    <t>TOTAL</t>
  </si>
  <si>
    <t>___________________________________</t>
  </si>
  <si>
    <t>_______________________________________</t>
  </si>
  <si>
    <t>Flavio de Oliveira Neto</t>
  </si>
  <si>
    <t>Belarmino Luciano Leite</t>
  </si>
  <si>
    <t>CREA 45.089/D</t>
  </si>
  <si>
    <t>Prefeito do Municipal de São Sebastião do Oeste</t>
  </si>
  <si>
    <t>Prefeito Municipal</t>
  </si>
  <si>
    <t>Processo Licitatório</t>
  </si>
  <si>
    <t xml:space="preserve">CRONOGRAMA FÍSICO - FINANCEIRO </t>
  </si>
  <si>
    <t>___________________</t>
  </si>
  <si>
    <t>Fisico/Financeiro</t>
  </si>
  <si>
    <t>Reforma da Escola Municipal José Batista Leite</t>
  </si>
  <si>
    <t>PIN-ESM-005</t>
  </si>
  <si>
    <t>Orçamento</t>
  </si>
  <si>
    <t>Tanque De Mármore Sintético Duplo, Capacidade 37 Litros, Inclusive Acessórios De Fixação, Válvula De Escoamento De Metal Com Acabamento Cromado, Sifão De Metal Tipo Copo Com Acabamento Cromado, Fornecimento E Instalação, Exclusive Torneira</t>
  </si>
  <si>
    <t>ED-9156</t>
  </si>
  <si>
    <t>Demolição De Revestimento Cerâmico, Azulejo Ou Ladrilho Hidráulico Inclusive Afastamento</t>
  </si>
  <si>
    <t>DEM-REV-010</t>
  </si>
  <si>
    <t>1.1</t>
  </si>
  <si>
    <t>3.1</t>
  </si>
  <si>
    <t>3.3</t>
  </si>
  <si>
    <t>3.4</t>
  </si>
  <si>
    <t>3.5</t>
  </si>
  <si>
    <t>3.6</t>
  </si>
  <si>
    <t>5.2</t>
  </si>
  <si>
    <t>DIV-PED-015</t>
  </si>
  <si>
    <t>Divisória Em Granito Cinza Andorinha E = 3 Cm, Inclusive Ferragens Em Latão Cromado</t>
  </si>
  <si>
    <t>3.7</t>
  </si>
  <si>
    <t>Subtotal</t>
  </si>
  <si>
    <t>PLANILHA REFORMA DA ESCOLA MUNICIPAL JOSÉ BATISTA LEITE</t>
  </si>
  <si>
    <t>Rua Pedro Machado nº 1.017, Bairro Belo Horizonte, Município de São Sebastião do Oeste - MG</t>
  </si>
  <si>
    <r>
      <rPr>
        <b/>
        <sz val="10"/>
        <rFont val="Calibri"/>
        <family val="2"/>
      </rPr>
      <t xml:space="preserve">Período de Execução da Obra: </t>
    </r>
    <r>
      <rPr>
        <sz val="10"/>
        <rFont val="Calibri"/>
        <family val="2"/>
      </rPr>
      <t>30 dias</t>
    </r>
  </si>
  <si>
    <t>M²</t>
  </si>
  <si>
    <t>IMP-PIN-005</t>
  </si>
  <si>
    <t>ESQ-POR-025</t>
  </si>
  <si>
    <t>SER-POR-030</t>
  </si>
  <si>
    <t>REV-REB-015</t>
  </si>
  <si>
    <t xml:space="preserve">Reboco Com Argamassa, Traço 1:2:8 (Cimento, Cal E Areia), Esp. 20mm, Aplicação Manual, Preparo Mecânico </t>
  </si>
  <si>
    <t>REV-CHA-005</t>
  </si>
  <si>
    <t>2.1</t>
  </si>
  <si>
    <t>2.2</t>
  </si>
  <si>
    <t>3.2</t>
  </si>
  <si>
    <t>4.1</t>
  </si>
  <si>
    <t>4.2</t>
  </si>
  <si>
    <t>4.3</t>
  </si>
  <si>
    <t>4.4</t>
  </si>
  <si>
    <t>4.5</t>
  </si>
  <si>
    <t>SER-POR-050</t>
  </si>
  <si>
    <t xml:space="preserve">Porta Em Perfil E Chapa Metálica Completa Inclusive Pintura </t>
  </si>
  <si>
    <t>Porta De Madeira, Tipo Prancheta, Com Marco Ferro "L" 1 1/4 X 1/8", Tarjeta Livre/Ocupado E Dobradiças - 60 X 180 Cm</t>
  </si>
  <si>
    <t>6.1</t>
  </si>
  <si>
    <t xml:space="preserve">1º Semana </t>
  </si>
  <si>
    <t xml:space="preserve">2º Semana </t>
  </si>
  <si>
    <t xml:space="preserve">3º Semana </t>
  </si>
  <si>
    <t xml:space="preserve">4º Semana </t>
  </si>
  <si>
    <t>1.2</t>
  </si>
  <si>
    <t>1.3</t>
  </si>
  <si>
    <t xml:space="preserve">São Sebastião do Oeste - MG, 28 de novembro de 2019. </t>
  </si>
  <si>
    <t>São Sebastião do Oeste, 28 novembro de 2019</t>
  </si>
  <si>
    <r>
      <t xml:space="preserve">Data: </t>
    </r>
    <r>
      <rPr>
        <sz val="10"/>
        <rFont val="Calibri"/>
        <family val="2"/>
      </rPr>
      <t>28</t>
    </r>
    <r>
      <rPr>
        <sz val="10"/>
        <rFont val="Calibri"/>
        <family val="2"/>
      </rPr>
      <t>/1</t>
    </r>
    <r>
      <rPr>
        <sz val="10"/>
        <rFont val="Calibri"/>
        <family val="2"/>
      </rPr>
      <t>1/2019</t>
    </r>
  </si>
  <si>
    <t xml:space="preserve">CNPJ: </t>
  </si>
  <si>
    <t>Revestimento Com Azulejo Branco (20x20cm), Junta A Prumo, Assentamento Com Argamassa Industrializada, Inclusive Rejuntamento</t>
  </si>
  <si>
    <t>ALV-TIJ-035</t>
  </si>
  <si>
    <t>ARM-AÇO-005</t>
  </si>
  <si>
    <t>ED-8471</t>
  </si>
  <si>
    <t>ED-8485</t>
  </si>
  <si>
    <t>M³</t>
  </si>
  <si>
    <t>KG</t>
  </si>
  <si>
    <t>LOU-TAN-010</t>
  </si>
  <si>
    <t>BAN-GRA-020</t>
  </si>
  <si>
    <t>1.4</t>
  </si>
  <si>
    <t>1.5</t>
  </si>
  <si>
    <t>1.6</t>
  </si>
  <si>
    <t>ALVENARIA / INFRAESTRUTURA</t>
  </si>
  <si>
    <t>Corte, dobra e montagem de aço ca-50 diâmetro (6,3mm a 12,5mm) - mureta entrada horta h= 1,50 m</t>
  </si>
  <si>
    <t>Forma e desforma de tábua e sarrafo, reaproveitamento (5x), exclusive escoramento</t>
  </si>
  <si>
    <t>Concreto não estrutural, preparado em obra com betoneira, controle "a", com fck 15 mpa, brita nº (1 e 2), consistência para vibração (fabricação) – sapata.</t>
  </si>
  <si>
    <t>Chapisco com argamassa, traço 1:3 (cimento e areia), esp. 5mm, aplicado em alvenaria/estrutura de concreto com colher, preparo mecânico</t>
  </si>
  <si>
    <t>5.3</t>
  </si>
  <si>
    <t>5.4</t>
  </si>
  <si>
    <t>Alvenaria de vedação com tijolo cerâmico furado, esp. 19cm, para revestimento, inclusive argamassa para assentamento - mureta entrada horta h= 1,50 m com pilar de 15 x 20 a cada 2,00 metros</t>
  </si>
  <si>
    <t xml:space="preserve">Porta De Sanitário Completa, Com Batentes De Ferro, Estrutura Em Metalon 20 X 30, Folha Em Chapa Galvanizada Nº. 18, Tranqueta E Dobradiças - 60 X 180 Cm, Inclusive Pintura </t>
  </si>
  <si>
    <t>Bancada em mármore branco e = 3 cm, apoiada em alvenaria - 95 x 60 - Cozinha</t>
  </si>
  <si>
    <t>Cuba em aço inoxidável de sobrepor, aisi 304, aplicação para tanque (630x515x260mm), assentamento em bancada, inclusive válvula de escoamento de metal com acabamento cromado, sifão de metal tipo copo com acabamento cromado, fornecimento e instalação</t>
  </si>
  <si>
    <t>MET-TOR-015</t>
  </si>
  <si>
    <t>Torneira metálica para pia, bica móvel, acabamento cromado, com arejador, aplicação de mesa, inclusive engate flexível metálico, fornecimento e instalação</t>
  </si>
  <si>
    <t>5.5</t>
  </si>
  <si>
    <r>
      <t xml:space="preserve">Pintura Esmalte Em Esquadrias De Ferro, Duas (2) Demãos, Inclusive Uma (1) Demão De Fundo Anticorrosivo </t>
    </r>
    <r>
      <rPr>
        <b/>
        <sz val="10"/>
        <color indexed="8"/>
        <rFont val="Calibri"/>
        <family val="2"/>
      </rPr>
      <t>- Janelas e Portas</t>
    </r>
  </si>
  <si>
    <r>
      <t xml:space="preserve">Pintura Esmalte Em Esquadrias De Ferro, Duas (2) Demãos, Inclusive Uma (1) Demão De Fundo Anticorrosivo - </t>
    </r>
    <r>
      <rPr>
        <b/>
        <sz val="10"/>
        <color indexed="8"/>
        <rFont val="Calibri"/>
        <family val="2"/>
      </rPr>
      <t>Grade de Fechamento Entrada</t>
    </r>
  </si>
  <si>
    <t>PIN-LIX-005</t>
  </si>
  <si>
    <t>PIN-LIX-006</t>
  </si>
  <si>
    <t>3.8</t>
  </si>
  <si>
    <t>lixamento manual em teto para remoção de tinta - teto com infiltração</t>
  </si>
  <si>
    <t>Pintura Com Emulsão Asfáltica, Duas (2) Demãos - Parede Externa com trinca</t>
  </si>
  <si>
    <t>Lixamento manual em parede para remoção de tinta- Parede Externa com trinca</t>
  </si>
  <si>
    <t>Portão De Ferro Padrão, Em Chapa (Tipo Lambri), Colocado Com  Cadeado e Fechadura, inclusive Pintura -  Portão de Entrada</t>
  </si>
  <si>
    <t>Revisão da cobertura (telha, calha, rufo) com eliminação de vazamentos área bloco das salas, cozinha e refeitório e passarelas, inclusive troca de material</t>
  </si>
  <si>
    <t>102/2019</t>
  </si>
  <si>
    <r>
      <rPr>
        <sz val="10"/>
        <color indexed="9"/>
        <rFont val="Calibri"/>
        <family val="2"/>
      </rPr>
      <t>0</t>
    </r>
    <r>
      <rPr>
        <sz val="10"/>
        <rFont val="Calibri"/>
        <family val="2"/>
      </rPr>
      <t>07/2019</t>
    </r>
  </si>
</sst>
</file>

<file path=xl/styles.xml><?xml version="1.0" encoding="utf-8"?>
<styleSheet xmlns="http://schemas.openxmlformats.org/spreadsheetml/2006/main">
  <numFmts count="4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0.0%"/>
    <numFmt numFmtId="185" formatCode="[$-416]dddd\,\ d&quot; de &quot;mmmm&quot; de &quot;yyyy"/>
    <numFmt numFmtId="186" formatCode="0.0"/>
    <numFmt numFmtId="187" formatCode="d/m/yy;@"/>
    <numFmt numFmtId="188" formatCode="0.000%"/>
    <numFmt numFmtId="189" formatCode="_(* #,##0.000_);_(* \(#,##0.000\);_(* &quot;-&quot;??_);_(@_)"/>
    <numFmt numFmtId="190" formatCode="_(* #,##0.0000_);_(* \(#,##0.0000\);_(* &quot;-&quot;??_);_(@_)"/>
    <numFmt numFmtId="191" formatCode="dd/mm/yy;@"/>
    <numFmt numFmtId="192" formatCode="0.0000%"/>
    <numFmt numFmtId="193" formatCode="_(* #,##0.0_);_(* \(#,##0.0\);_(* &quot;-&quot;??_);_(@_)"/>
    <numFmt numFmtId="194" formatCode="_(* #,##0_);_(* \(#,##0\);_(* &quot;-&quot;??_);_(@_)"/>
    <numFmt numFmtId="195" formatCode="0.000"/>
    <numFmt numFmtId="196" formatCode="#,##0.0_);\(#,##0.0\)"/>
    <numFmt numFmtId="197" formatCode="&quot;Sim&quot;;&quot;Sim&quot;;&quot;Não&quot;"/>
    <numFmt numFmtId="198" formatCode="&quot;Verdadeiro&quot;;&quot;Verdadeiro&quot;;&quot;Falso&quot;"/>
    <numFmt numFmtId="199" formatCode="&quot;Ativar&quot;;&quot;Ativar&quot;;&quot;Desativar&quot;"/>
    <numFmt numFmtId="200" formatCode="[$€-2]\ #,##0.00_);[Red]\([$€-2]\ #,##0.00\)"/>
    <numFmt numFmtId="201" formatCode="[$-416]mmmm\-yy;@"/>
    <numFmt numFmtId="202" formatCode="##0.00"/>
    <numFmt numFmtId="203" formatCode="&quot;Ativado&quot;;&quot;Ativado&quot;;&quot;Desativado&quot;"/>
    <numFmt numFmtId="204" formatCode="&quot;R$&quot;\ #,##0.00"/>
  </numFmts>
  <fonts count="66">
    <font>
      <sz val="10"/>
      <name val="Arial"/>
      <family val="0"/>
    </font>
    <font>
      <u val="single"/>
      <sz val="10"/>
      <color indexed="12"/>
      <name val="Arial"/>
      <family val="2"/>
    </font>
    <font>
      <u val="single"/>
      <sz val="10"/>
      <color indexed="36"/>
      <name val="Arial"/>
      <family val="2"/>
    </font>
    <font>
      <b/>
      <sz val="10"/>
      <name val="Arial"/>
      <family val="2"/>
    </font>
    <font>
      <b/>
      <sz val="10"/>
      <name val="Calibri"/>
      <family val="2"/>
    </font>
    <font>
      <sz val="10"/>
      <name val="Calibri"/>
      <family val="2"/>
    </font>
    <font>
      <b/>
      <sz val="18"/>
      <name val="Arial"/>
      <family val="2"/>
    </font>
    <font>
      <b/>
      <sz val="9"/>
      <name val="Arial"/>
      <family val="2"/>
    </font>
    <font>
      <sz val="9"/>
      <name val="Arial"/>
      <family val="2"/>
    </font>
    <font>
      <b/>
      <sz val="11"/>
      <name val="Arial"/>
      <family val="2"/>
    </font>
    <font>
      <sz val="8"/>
      <name val="Arial"/>
      <family val="2"/>
    </font>
    <font>
      <sz val="11"/>
      <name val="Calibri"/>
      <family val="2"/>
    </font>
    <font>
      <sz val="8"/>
      <color indexed="8"/>
      <name val="Century Gothic"/>
      <family val="2"/>
    </font>
    <font>
      <b/>
      <sz val="10"/>
      <color indexed="8"/>
      <name val="Calibri"/>
      <family val="2"/>
    </font>
    <font>
      <sz val="10"/>
      <color indexed="9"/>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sz val="11"/>
      <color indexed="9"/>
      <name val="Calibri"/>
      <family val="2"/>
    </font>
    <font>
      <sz val="10"/>
      <color indexed="62"/>
      <name val="Arial"/>
      <family val="2"/>
    </font>
    <font>
      <sz val="10"/>
      <color indexed="20"/>
      <name val="Arial"/>
      <family val="2"/>
    </font>
    <font>
      <sz val="10"/>
      <color indexed="60"/>
      <name val="Arial"/>
      <family val="2"/>
    </font>
    <font>
      <sz val="11"/>
      <color indexed="8"/>
      <name val="Calibri"/>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8"/>
      <name val="Calibri"/>
      <family val="2"/>
    </font>
    <font>
      <b/>
      <sz val="9"/>
      <name val="Calibri"/>
      <family val="2"/>
    </font>
    <font>
      <b/>
      <sz val="11"/>
      <name val="Calibri"/>
      <family val="2"/>
    </font>
    <font>
      <sz val="8"/>
      <color indexed="8"/>
      <name val="Calibri"/>
      <family val="2"/>
    </font>
    <font>
      <b/>
      <sz val="12"/>
      <name val="Calibri"/>
      <family val="2"/>
    </font>
    <font>
      <b/>
      <sz val="14"/>
      <name val="Calibri"/>
      <family val="2"/>
    </font>
    <font>
      <b/>
      <sz val="18"/>
      <name val="Calibri"/>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sz val="11"/>
      <color theme="0"/>
      <name val="Calibri"/>
      <family val="2"/>
    </font>
    <font>
      <sz val="10"/>
      <color rgb="FF3F3F76"/>
      <name val="Arial"/>
      <family val="2"/>
    </font>
    <font>
      <sz val="10"/>
      <color rgb="FF9C0006"/>
      <name val="Arial"/>
      <family val="2"/>
    </font>
    <font>
      <sz val="10"/>
      <color rgb="FF9C6500"/>
      <name val="Arial"/>
      <family val="2"/>
    </font>
    <font>
      <sz val="11"/>
      <color rgb="FF000000"/>
      <name val="Calibri"/>
      <family val="2"/>
    </font>
    <font>
      <sz val="11"/>
      <color theme="1"/>
      <name val="Calibri"/>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sz val="10"/>
      <color rgb="FF000000"/>
      <name val="Calibri"/>
      <family val="2"/>
    </font>
    <font>
      <sz val="10"/>
      <color rgb="FF00B050"/>
      <name val="Arial"/>
      <family val="2"/>
    </font>
    <font>
      <sz val="10"/>
      <color theme="1"/>
      <name val="Calibri"/>
      <family val="2"/>
    </font>
    <font>
      <b/>
      <sz val="10"/>
      <color rgb="FF000000"/>
      <name val="Calibri"/>
      <family val="2"/>
    </font>
    <font>
      <sz val="8"/>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
      <patternFill patternType="solid">
        <fgColor theme="2"/>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right style="thin"/>
      <top style="thin"/>
      <bottom/>
    </border>
    <border>
      <left style="thin"/>
      <right/>
      <top style="thin"/>
      <bottom/>
    </border>
    <border>
      <left style="thin"/>
      <right/>
      <top style="thin"/>
      <bottom style="thin"/>
    </border>
    <border>
      <left/>
      <right/>
      <top style="thin"/>
      <bottom style="thin"/>
    </border>
    <border>
      <left/>
      <right/>
      <top style="thin"/>
      <bottom/>
    </border>
    <border>
      <left/>
      <right style="thin"/>
      <top style="thin"/>
      <bottom style="thin"/>
    </border>
    <border>
      <left/>
      <right style="thin"/>
      <top/>
      <bottom/>
    </border>
    <border>
      <left/>
      <right/>
      <top/>
      <bottom style="thin"/>
    </border>
    <border>
      <left/>
      <right style="thin"/>
      <top/>
      <bottom style="thin"/>
    </border>
    <border>
      <left style="thin"/>
      <right style="thin"/>
      <top>
        <color indexed="63"/>
      </top>
      <bottom style="thin"/>
    </border>
    <border>
      <left style="thin"/>
      <right/>
      <top/>
      <bottom/>
    </border>
    <border>
      <left>
        <color indexed="63"/>
      </left>
      <right>
        <color indexed="8"/>
      </right>
      <top>
        <color indexed="63"/>
      </top>
      <bottom style="thin">
        <color indexed="8"/>
      </bottom>
    </border>
    <border>
      <left>
        <color indexed="63"/>
      </left>
      <right>
        <color indexed="8"/>
      </right>
      <top style="thin">
        <color indexed="8"/>
      </top>
      <bottom style="thin">
        <color indexed="8"/>
      </bottom>
    </border>
    <border>
      <left style="thin"/>
      <right/>
      <top/>
      <bottom style="thin"/>
    </border>
    <border>
      <left style="thin"/>
      <right style="thin"/>
      <top>
        <color indexed="63"/>
      </top>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21" borderId="2" applyNumberFormat="0" applyAlignment="0" applyProtection="0"/>
    <xf numFmtId="0" fontId="46" fillId="0" borderId="3" applyNumberFormat="0" applyFill="0" applyAlignment="0" applyProtection="0"/>
    <xf numFmtId="0" fontId="42" fillId="22" borderId="0" applyNumberFormat="0" applyBorder="0" applyAlignment="0" applyProtection="0"/>
    <xf numFmtId="0" fontId="47"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8" fillId="28"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9" fillId="29"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0" fontId="50" fillId="30" borderId="0" applyNumberFormat="0" applyBorder="0" applyAlignment="0" applyProtection="0"/>
    <xf numFmtId="0" fontId="0" fillId="0" borderId="0">
      <alignment/>
      <protection/>
    </xf>
    <xf numFmtId="0" fontId="0" fillId="0" borderId="0">
      <alignment/>
      <protection/>
    </xf>
    <xf numFmtId="0" fontId="51" fillId="0" borderId="0">
      <alignment/>
      <protection/>
    </xf>
    <xf numFmtId="0" fontId="52" fillId="0" borderId="0">
      <alignment/>
      <protection/>
    </xf>
    <xf numFmtId="0" fontId="0" fillId="31"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52" fillId="0" borderId="0" applyFont="0" applyFill="0" applyBorder="0" applyAlignment="0" applyProtection="0"/>
    <xf numFmtId="0" fontId="53" fillId="20" borderId="5" applyNumberFormat="0" applyAlignment="0" applyProtection="0"/>
    <xf numFmtId="175"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177" fontId="0" fillId="0" borderId="0" applyFont="0" applyFill="0" applyBorder="0" applyAlignment="0" applyProtection="0"/>
    <xf numFmtId="177" fontId="0" fillId="0" borderId="0" applyFont="0" applyFill="0" applyBorder="0" applyAlignment="0" applyProtection="0"/>
    <xf numFmtId="43" fontId="51" fillId="0" borderId="0" applyFont="0" applyFill="0" applyBorder="0" applyAlignment="0" applyProtection="0"/>
    <xf numFmtId="43" fontId="0" fillId="0" borderId="0" applyFont="0" applyFill="0" applyBorder="0" applyAlignment="0" applyProtection="0"/>
    <xf numFmtId="43" fontId="52" fillId="0" borderId="0" applyFont="0" applyFill="0" applyBorder="0" applyAlignment="0" applyProtection="0"/>
    <xf numFmtId="177" fontId="0" fillId="0" borderId="0" applyFont="0" applyFill="0" applyBorder="0" applyAlignment="0" applyProtection="0"/>
  </cellStyleXfs>
  <cellXfs count="243">
    <xf numFmtId="0" fontId="0" fillId="0" borderId="0" xfId="0" applyAlignment="1">
      <alignment/>
    </xf>
    <xf numFmtId="0" fontId="0" fillId="0" borderId="0" xfId="53">
      <alignment/>
      <protection/>
    </xf>
    <xf numFmtId="0" fontId="5" fillId="0" borderId="0" xfId="53" applyFont="1">
      <alignment/>
      <protection/>
    </xf>
    <xf numFmtId="0" fontId="5" fillId="0" borderId="0" xfId="53" applyFont="1" applyAlignment="1">
      <alignment horizontal="center" vertical="center"/>
      <protection/>
    </xf>
    <xf numFmtId="0" fontId="34" fillId="32" borderId="10" xfId="0" applyNumberFormat="1" applyFont="1" applyFill="1" applyBorder="1" applyAlignment="1">
      <alignment horizontal="center" vertical="center"/>
    </xf>
    <xf numFmtId="0" fontId="5" fillId="0" borderId="10" xfId="53" applyNumberFormat="1" applyFont="1" applyFill="1" applyBorder="1" applyAlignment="1">
      <alignment horizontal="center" vertical="center" wrapText="1"/>
      <protection/>
    </xf>
    <xf numFmtId="0" fontId="4" fillId="0" borderId="10" xfId="53" applyNumberFormat="1" applyFont="1" applyFill="1" applyBorder="1" applyAlignment="1">
      <alignment horizontal="center" vertical="center" wrapText="1"/>
      <protection/>
    </xf>
    <xf numFmtId="0" fontId="0" fillId="0" borderId="0" xfId="53" applyFill="1">
      <alignment/>
      <protection/>
    </xf>
    <xf numFmtId="0" fontId="5" fillId="0" borderId="0" xfId="53" applyFont="1" applyFill="1" applyAlignment="1">
      <alignment horizontal="center" vertical="center"/>
      <protection/>
    </xf>
    <xf numFmtId="4" fontId="5" fillId="0" borderId="0" xfId="53" applyNumberFormat="1" applyFont="1" applyFill="1" applyAlignment="1">
      <alignment horizontal="center" vertical="center"/>
      <protection/>
    </xf>
    <xf numFmtId="0" fontId="61" fillId="0" borderId="10" xfId="0" applyFont="1" applyBorder="1" applyAlignment="1">
      <alignment horizontal="left" vertical="center" wrapText="1"/>
    </xf>
    <xf numFmtId="0" fontId="61" fillId="33" borderId="10" xfId="0" applyFont="1" applyFill="1" applyBorder="1" applyAlignment="1">
      <alignment horizontal="left" vertical="center" wrapText="1"/>
    </xf>
    <xf numFmtId="0" fontId="5" fillId="0" borderId="0" xfId="53" applyFont="1" applyAlignment="1">
      <alignment horizontal="left" vertical="center"/>
      <protection/>
    </xf>
    <xf numFmtId="14" fontId="5" fillId="0" borderId="10" xfId="53" applyNumberFormat="1" applyFont="1" applyFill="1" applyBorder="1" applyAlignment="1">
      <alignment horizontal="center" vertical="center"/>
      <protection/>
    </xf>
    <xf numFmtId="0" fontId="4" fillId="0" borderId="11" xfId="53" applyFont="1" applyFill="1" applyBorder="1" applyAlignment="1">
      <alignment horizontal="center" vertical="center" wrapText="1"/>
      <protection/>
    </xf>
    <xf numFmtId="14" fontId="5" fillId="0" borderId="11" xfId="53" applyNumberFormat="1" applyFont="1" applyFill="1" applyBorder="1" applyAlignment="1">
      <alignment horizontal="center" vertical="center" wrapText="1"/>
      <protection/>
    </xf>
    <xf numFmtId="44" fontId="4" fillId="0" borderId="10" xfId="53" applyNumberFormat="1" applyFont="1" applyFill="1" applyBorder="1" applyAlignment="1">
      <alignment horizontal="center" vertical="center" wrapText="1"/>
      <protection/>
    </xf>
    <xf numFmtId="10" fontId="4" fillId="0" borderId="10" xfId="58" applyNumberFormat="1" applyFont="1" applyFill="1" applyBorder="1" applyAlignment="1">
      <alignment horizontal="center" vertical="center" wrapText="1"/>
    </xf>
    <xf numFmtId="204" fontId="4" fillId="0" borderId="10" xfId="75" applyNumberFormat="1" applyFont="1" applyFill="1" applyBorder="1" applyAlignment="1">
      <alignment horizontal="center" vertical="center"/>
    </xf>
    <xf numFmtId="44" fontId="4" fillId="0" borderId="10" xfId="75" applyNumberFormat="1" applyFont="1" applyFill="1" applyBorder="1" applyAlignment="1">
      <alignment horizontal="center" vertical="center"/>
    </xf>
    <xf numFmtId="0" fontId="5" fillId="0" borderId="10" xfId="53" applyNumberFormat="1" applyFont="1" applyFill="1" applyBorder="1" applyAlignment="1" applyProtection="1">
      <alignment horizontal="center" vertical="center" wrapText="1"/>
      <protection locked="0"/>
    </xf>
    <xf numFmtId="0" fontId="4" fillId="0" borderId="10" xfId="53" applyFont="1" applyBorder="1" applyAlignment="1">
      <alignment horizontal="center" vertical="center" wrapText="1"/>
      <protection/>
    </xf>
    <xf numFmtId="44" fontId="5" fillId="0" borderId="10" xfId="48" applyNumberFormat="1" applyFont="1" applyBorder="1" applyAlignment="1">
      <alignment horizontal="center" vertical="center"/>
    </xf>
    <xf numFmtId="10" fontId="3" fillId="0" borderId="10" xfId="58" applyNumberFormat="1" applyFont="1" applyFill="1" applyBorder="1" applyAlignment="1">
      <alignment horizontal="center" vertical="center"/>
    </xf>
    <xf numFmtId="0" fontId="0" fillId="0" borderId="12" xfId="53" applyFont="1" applyFill="1" applyBorder="1" applyAlignment="1">
      <alignment horizontal="center"/>
      <protection/>
    </xf>
    <xf numFmtId="189" fontId="62" fillId="0" borderId="13" xfId="53" applyNumberFormat="1" applyFont="1" applyFill="1" applyBorder="1">
      <alignment/>
      <protection/>
    </xf>
    <xf numFmtId="0" fontId="0" fillId="0" borderId="13" xfId="53" applyFont="1" applyFill="1" applyBorder="1">
      <alignment/>
      <protection/>
    </xf>
    <xf numFmtId="0" fontId="5" fillId="0" borderId="10" xfId="53" applyFont="1" applyBorder="1">
      <alignment/>
      <protection/>
    </xf>
    <xf numFmtId="0" fontId="35" fillId="0" borderId="10" xfId="53" applyFont="1" applyFill="1" applyBorder="1" applyAlignment="1">
      <alignment vertical="center"/>
      <protection/>
    </xf>
    <xf numFmtId="0" fontId="5" fillId="0" borderId="10" xfId="53" applyFont="1" applyFill="1" applyBorder="1">
      <alignment/>
      <protection/>
    </xf>
    <xf numFmtId="0" fontId="5" fillId="0" borderId="14" xfId="53" applyNumberFormat="1" applyFont="1" applyFill="1" applyBorder="1" applyAlignment="1">
      <alignment vertical="center" wrapText="1"/>
      <protection/>
    </xf>
    <xf numFmtId="0" fontId="5" fillId="0" borderId="15" xfId="53" applyNumberFormat="1" applyFont="1" applyFill="1" applyBorder="1" applyAlignment="1">
      <alignment vertical="center" wrapText="1"/>
      <protection/>
    </xf>
    <xf numFmtId="0" fontId="13" fillId="32" borderId="10" xfId="0" applyFont="1" applyFill="1" applyBorder="1" applyAlignment="1">
      <alignment horizontal="center" vertical="center" wrapText="1"/>
    </xf>
    <xf numFmtId="0" fontId="5" fillId="0" borderId="0" xfId="53" applyFont="1" applyAlignment="1">
      <alignment vertical="center"/>
      <protection/>
    </xf>
    <xf numFmtId="0" fontId="7" fillId="0" borderId="0" xfId="0" applyFont="1" applyBorder="1" applyAlignment="1">
      <alignment horizontal="center" vertical="center"/>
    </xf>
    <xf numFmtId="0" fontId="54" fillId="0" borderId="16" xfId="53" applyFont="1" applyFill="1" applyBorder="1">
      <alignment/>
      <protection/>
    </xf>
    <xf numFmtId="10" fontId="10" fillId="0" borderId="17" xfId="58" applyNumberFormat="1" applyFont="1" applyBorder="1" applyAlignment="1">
      <alignment horizontal="center" vertical="center"/>
    </xf>
    <xf numFmtId="0" fontId="0" fillId="0" borderId="12" xfId="53" applyFont="1" applyFill="1" applyBorder="1">
      <alignment/>
      <protection/>
    </xf>
    <xf numFmtId="0" fontId="4" fillId="0" borderId="15" xfId="53" applyNumberFormat="1" applyFont="1" applyFill="1" applyBorder="1" applyAlignment="1">
      <alignment vertical="center" wrapText="1"/>
      <protection/>
    </xf>
    <xf numFmtId="44" fontId="4" fillId="34" borderId="10" xfId="53" applyNumberFormat="1" applyFont="1" applyFill="1" applyBorder="1" applyAlignment="1">
      <alignment vertical="center" wrapText="1"/>
      <protection/>
    </xf>
    <xf numFmtId="44" fontId="5" fillId="0" borderId="10" xfId="53" applyNumberFormat="1" applyFont="1" applyBorder="1" applyAlignment="1">
      <alignment vertical="center"/>
      <protection/>
    </xf>
    <xf numFmtId="44" fontId="4" fillId="34" borderId="10" xfId="48" applyNumberFormat="1" applyFont="1" applyFill="1" applyBorder="1" applyAlignment="1">
      <alignment horizontal="center" vertical="center"/>
    </xf>
    <xf numFmtId="183" fontId="36" fillId="0" borderId="10" xfId="48" applyFont="1" applyFill="1" applyBorder="1" applyAlignment="1">
      <alignment horizontal="center" vertical="center" wrapText="1"/>
    </xf>
    <xf numFmtId="0" fontId="5" fillId="0" borderId="0" xfId="0" applyFont="1" applyAlignment="1">
      <alignment/>
    </xf>
    <xf numFmtId="0" fontId="4" fillId="35" borderId="10" xfId="0" applyFont="1" applyFill="1" applyBorder="1" applyAlignment="1">
      <alignment horizontal="center" vertical="center"/>
    </xf>
    <xf numFmtId="0" fontId="4" fillId="35" borderId="10" xfId="0" applyFont="1" applyFill="1" applyBorder="1" applyAlignment="1">
      <alignment horizontal="center" vertical="center" wrapText="1"/>
    </xf>
    <xf numFmtId="10" fontId="4" fillId="35" borderId="10" xfId="0" applyNumberFormat="1" applyFont="1" applyFill="1" applyBorder="1" applyAlignment="1">
      <alignment horizontal="center" vertical="center"/>
    </xf>
    <xf numFmtId="0" fontId="4" fillId="35" borderId="11" xfId="0" applyFont="1" applyFill="1" applyBorder="1" applyAlignment="1">
      <alignment horizontal="center" vertical="center"/>
    </xf>
    <xf numFmtId="177" fontId="63" fillId="0" borderId="10" xfId="70" applyFont="1" applyBorder="1" applyAlignment="1">
      <alignment horizontal="center" vertical="center"/>
    </xf>
    <xf numFmtId="10" fontId="4" fillId="35" borderId="10" xfId="59" applyNumberFormat="1" applyFont="1" applyFill="1" applyBorder="1" applyAlignment="1">
      <alignment horizontal="center" vertical="center"/>
    </xf>
    <xf numFmtId="177" fontId="4" fillId="35" borderId="10" xfId="70" applyFont="1" applyFill="1" applyBorder="1" applyAlignment="1">
      <alignment horizontal="center" vertical="center"/>
    </xf>
    <xf numFmtId="0" fontId="63" fillId="0" borderId="0" xfId="0" applyFont="1" applyBorder="1" applyAlignment="1">
      <alignment horizontal="center" vertical="center"/>
    </xf>
    <xf numFmtId="0" fontId="63" fillId="0" borderId="18" xfId="0" applyFont="1" applyBorder="1" applyAlignment="1">
      <alignment horizontal="center" vertical="center"/>
    </xf>
    <xf numFmtId="0" fontId="5" fillId="0" borderId="0" xfId="0" applyFont="1" applyAlignment="1">
      <alignment horizontal="center" vertical="center"/>
    </xf>
    <xf numFmtId="0" fontId="4" fillId="35" borderId="16" xfId="0" applyFont="1" applyFill="1" applyBorder="1" applyAlignment="1">
      <alignment horizontal="center" vertical="center"/>
    </xf>
    <xf numFmtId="43" fontId="4" fillId="35" borderId="16" xfId="0" applyNumberFormat="1" applyFont="1" applyFill="1" applyBorder="1" applyAlignment="1">
      <alignment horizontal="center" vertical="center"/>
    </xf>
    <xf numFmtId="177" fontId="4" fillId="35" borderId="16" xfId="70" applyFont="1" applyFill="1" applyBorder="1" applyAlignment="1">
      <alignment horizontal="center" vertical="center"/>
    </xf>
    <xf numFmtId="177" fontId="4" fillId="35" borderId="12" xfId="59" applyNumberFormat="1" applyFont="1" applyFill="1" applyBorder="1" applyAlignment="1">
      <alignment horizontal="center" vertical="center"/>
    </xf>
    <xf numFmtId="0" fontId="63" fillId="0" borderId="13" xfId="0" applyFont="1" applyBorder="1" applyAlignment="1">
      <alignment horizontal="center" vertical="center"/>
    </xf>
    <xf numFmtId="10" fontId="5" fillId="0" borderId="10" xfId="57" applyNumberFormat="1" applyFont="1" applyBorder="1" applyAlignment="1">
      <alignment horizontal="center" vertical="center"/>
    </xf>
    <xf numFmtId="177" fontId="4" fillId="35" borderId="11" xfId="70" applyFont="1" applyFill="1" applyBorder="1" applyAlignment="1">
      <alignment horizontal="center" vertical="center"/>
    </xf>
    <xf numFmtId="177" fontId="4" fillId="35" borderId="11" xfId="59" applyNumberFormat="1" applyFont="1" applyFill="1" applyBorder="1" applyAlignment="1">
      <alignment horizontal="center" vertical="center"/>
    </xf>
    <xf numFmtId="0" fontId="4" fillId="0" borderId="16" xfId="0" applyFont="1" applyBorder="1" applyAlignment="1">
      <alignment horizontal="center" vertical="center"/>
    </xf>
    <xf numFmtId="0" fontId="63" fillId="0" borderId="19" xfId="0" applyFont="1" applyBorder="1" applyAlignment="1">
      <alignment horizontal="center" vertical="center"/>
    </xf>
    <xf numFmtId="0" fontId="63" fillId="0" borderId="20" xfId="0" applyFont="1" applyBorder="1" applyAlignment="1">
      <alignment horizontal="center" vertical="center"/>
    </xf>
    <xf numFmtId="204" fontId="4" fillId="0" borderId="10" xfId="70" applyNumberFormat="1" applyFont="1" applyBorder="1" applyAlignment="1">
      <alignment horizontal="center" vertical="center"/>
    </xf>
    <xf numFmtId="10" fontId="5" fillId="35" borderId="10" xfId="57" applyNumberFormat="1" applyFont="1" applyFill="1" applyBorder="1" applyAlignment="1">
      <alignment horizontal="center" vertical="center"/>
    </xf>
    <xf numFmtId="0" fontId="11" fillId="0" borderId="0" xfId="0" applyFont="1" applyAlignment="1">
      <alignment vertical="center" wrapText="1"/>
    </xf>
    <xf numFmtId="9" fontId="63" fillId="0" borderId="10" xfId="57" applyFont="1" applyBorder="1" applyAlignment="1">
      <alignment horizontal="center" vertical="center"/>
    </xf>
    <xf numFmtId="0" fontId="4" fillId="0" borderId="21" xfId="53" applyFont="1" applyFill="1" applyBorder="1" applyAlignment="1">
      <alignment horizontal="center" vertical="center" wrapText="1"/>
      <protection/>
    </xf>
    <xf numFmtId="0" fontId="34" fillId="32" borderId="10" xfId="0" applyFont="1" applyFill="1" applyBorder="1" applyAlignment="1">
      <alignment horizontal="center" vertical="center"/>
    </xf>
    <xf numFmtId="0" fontId="5" fillId="32" borderId="10" xfId="0" applyFont="1" applyFill="1" applyBorder="1" applyAlignment="1">
      <alignment horizontal="center" vertical="center" wrapText="1"/>
    </xf>
    <xf numFmtId="0" fontId="5" fillId="0" borderId="0" xfId="53" applyNumberFormat="1" applyFont="1" applyAlignment="1">
      <alignment horizontal="center" vertical="center" wrapText="1"/>
      <protection/>
    </xf>
    <xf numFmtId="0" fontId="5" fillId="0" borderId="22" xfId="0" applyFont="1" applyBorder="1" applyAlignment="1">
      <alignment/>
    </xf>
    <xf numFmtId="0" fontId="5" fillId="0" borderId="0" xfId="0" applyFont="1" applyBorder="1" applyAlignment="1">
      <alignment/>
    </xf>
    <xf numFmtId="0" fontId="0" fillId="0" borderId="0" xfId="53" applyFill="1" applyBorder="1" applyAlignment="1">
      <alignment vertical="center" wrapText="1"/>
      <protection/>
    </xf>
    <xf numFmtId="0" fontId="34" fillId="32" borderId="14" xfId="0" applyFont="1" applyFill="1" applyBorder="1" applyAlignment="1">
      <alignment horizontal="center" vertical="center"/>
    </xf>
    <xf numFmtId="0" fontId="34" fillId="32" borderId="11" xfId="0" applyFont="1" applyFill="1" applyBorder="1" applyAlignment="1">
      <alignment horizontal="center" vertical="center"/>
    </xf>
    <xf numFmtId="0" fontId="61" fillId="33" borderId="11" xfId="0" applyFont="1" applyFill="1" applyBorder="1" applyAlignment="1">
      <alignment horizontal="left" vertical="center" wrapText="1"/>
    </xf>
    <xf numFmtId="0" fontId="5" fillId="0" borderId="10" xfId="53" applyNumberFormat="1" applyFont="1" applyFill="1" applyBorder="1" applyAlignment="1">
      <alignment vertical="center" wrapText="1"/>
      <protection/>
    </xf>
    <xf numFmtId="0" fontId="34" fillId="32" borderId="23" xfId="0" applyFont="1" applyFill="1" applyBorder="1" applyAlignment="1">
      <alignment horizontal="center" vertical="center"/>
    </xf>
    <xf numFmtId="0" fontId="5" fillId="0" borderId="15" xfId="53" applyNumberFormat="1" applyFont="1" applyFill="1" applyBorder="1" applyAlignment="1">
      <alignment horizontal="center" vertical="center" wrapText="1"/>
      <protection/>
    </xf>
    <xf numFmtId="0" fontId="5" fillId="0" borderId="17" xfId="53" applyNumberFormat="1" applyFont="1" applyFill="1" applyBorder="1" applyAlignment="1">
      <alignment horizontal="center" vertical="center" wrapText="1"/>
      <protection/>
    </xf>
    <xf numFmtId="0" fontId="62" fillId="0" borderId="13" xfId="53" applyFont="1" applyFill="1" applyBorder="1" applyAlignment="1">
      <alignment horizontal="center"/>
      <protection/>
    </xf>
    <xf numFmtId="0" fontId="5" fillId="0" borderId="0" xfId="53" applyFont="1" applyAlignment="1">
      <alignment horizontal="center"/>
      <protection/>
    </xf>
    <xf numFmtId="0" fontId="34" fillId="32" borderId="10" xfId="0" applyFont="1" applyFill="1" applyBorder="1" applyAlignment="1">
      <alignment vertical="top" wrapText="1"/>
    </xf>
    <xf numFmtId="0" fontId="61" fillId="33" borderId="10" xfId="0" applyFont="1" applyFill="1" applyBorder="1" applyAlignment="1">
      <alignment vertical="center" wrapText="1"/>
    </xf>
    <xf numFmtId="0" fontId="61" fillId="0" borderId="10" xfId="0" applyFont="1" applyBorder="1" applyAlignment="1">
      <alignment vertical="center" wrapText="1"/>
    </xf>
    <xf numFmtId="0" fontId="34" fillId="32" borderId="24" xfId="0" applyFont="1" applyFill="1" applyBorder="1" applyAlignment="1">
      <alignment vertical="top" wrapText="1"/>
    </xf>
    <xf numFmtId="0" fontId="64" fillId="0" borderId="10" xfId="0" applyFont="1" applyBorder="1" applyAlignment="1">
      <alignment horizontal="center" vertical="center" wrapText="1"/>
    </xf>
    <xf numFmtId="2" fontId="5" fillId="0" borderId="10" xfId="53" applyNumberFormat="1" applyFont="1" applyFill="1" applyBorder="1" applyAlignment="1">
      <alignment horizontal="center" vertical="center" wrapText="1"/>
      <protection/>
    </xf>
    <xf numFmtId="2" fontId="5" fillId="0" borderId="10" xfId="53" applyNumberFormat="1" applyFont="1" applyBorder="1" applyAlignment="1">
      <alignment horizontal="center" vertical="center"/>
      <protection/>
    </xf>
    <xf numFmtId="2" fontId="5" fillId="0" borderId="10" xfId="70" applyNumberFormat="1" applyFont="1" applyFill="1" applyBorder="1" applyAlignment="1">
      <alignment horizontal="center" vertical="center" wrapText="1"/>
    </xf>
    <xf numFmtId="0" fontId="61" fillId="33" borderId="10" xfId="0" applyFont="1" applyFill="1" applyBorder="1" applyAlignment="1">
      <alignment horizontal="center" vertical="center"/>
    </xf>
    <xf numFmtId="0" fontId="61" fillId="0" borderId="10" xfId="0" applyFont="1" applyBorder="1" applyAlignment="1">
      <alignment horizontal="center" vertical="center"/>
    </xf>
    <xf numFmtId="202" fontId="34" fillId="32" borderId="10" xfId="0" applyNumberFormat="1" applyFont="1" applyFill="1" applyBorder="1" applyAlignment="1">
      <alignment horizontal="center" vertical="center"/>
    </xf>
    <xf numFmtId="0" fontId="5" fillId="0" borderId="10" xfId="0" applyFont="1" applyBorder="1" applyAlignment="1">
      <alignment horizontal="left" vertical="center" wrapText="1"/>
    </xf>
    <xf numFmtId="204" fontId="4" fillId="0" borderId="15" xfId="53" applyNumberFormat="1" applyFont="1" applyFill="1" applyBorder="1" applyAlignment="1">
      <alignment horizontal="center" vertical="center" wrapText="1"/>
      <protection/>
    </xf>
    <xf numFmtId="204" fontId="34" fillId="34" borderId="10" xfId="0" applyNumberFormat="1" applyFont="1" applyFill="1" applyBorder="1" applyAlignment="1">
      <alignment horizontal="center" vertical="center"/>
    </xf>
    <xf numFmtId="204" fontId="34" fillId="34" borderId="15" xfId="0" applyNumberFormat="1" applyFont="1" applyFill="1" applyBorder="1" applyAlignment="1">
      <alignment horizontal="center" vertical="center"/>
    </xf>
    <xf numFmtId="204" fontId="5" fillId="34" borderId="10" xfId="53" applyNumberFormat="1" applyFont="1" applyFill="1" applyBorder="1" applyAlignment="1">
      <alignment horizontal="center" vertical="center" wrapText="1"/>
      <protection/>
    </xf>
    <xf numFmtId="204" fontId="9" fillId="0" borderId="10" xfId="53" applyNumberFormat="1" applyFont="1" applyFill="1" applyBorder="1" applyAlignment="1">
      <alignment horizontal="center" vertical="center" wrapText="1"/>
      <protection/>
    </xf>
    <xf numFmtId="204" fontId="54" fillId="0" borderId="12" xfId="53" applyNumberFormat="1" applyFont="1" applyFill="1" applyBorder="1" applyAlignment="1">
      <alignment horizontal="center"/>
      <protection/>
    </xf>
    <xf numFmtId="204" fontId="5" fillId="0" borderId="0" xfId="53" applyNumberFormat="1" applyFont="1" applyAlignment="1">
      <alignment horizontal="center"/>
      <protection/>
    </xf>
    <xf numFmtId="2" fontId="34" fillId="32" borderId="10" xfId="0" applyNumberFormat="1" applyFont="1" applyFill="1" applyBorder="1" applyAlignment="1">
      <alignment horizontal="center" vertical="center"/>
    </xf>
    <xf numFmtId="2" fontId="5" fillId="0" borderId="15" xfId="70" applyNumberFormat="1" applyFont="1" applyFill="1" applyBorder="1" applyAlignment="1">
      <alignment horizontal="center" vertical="center" wrapText="1"/>
    </xf>
    <xf numFmtId="2" fontId="0" fillId="0" borderId="13" xfId="70" applyNumberFormat="1" applyFont="1" applyBorder="1" applyAlignment="1">
      <alignment horizontal="center"/>
    </xf>
    <xf numFmtId="2" fontId="5" fillId="0" borderId="0" xfId="70" applyNumberFormat="1" applyFont="1" applyFill="1" applyAlignment="1">
      <alignment horizontal="center" vertical="center"/>
    </xf>
    <xf numFmtId="177" fontId="4" fillId="0" borderId="11" xfId="75" applyFont="1" applyFill="1" applyBorder="1" applyAlignment="1">
      <alignment horizontal="center" vertical="center" wrapText="1"/>
    </xf>
    <xf numFmtId="2" fontId="4" fillId="0" borderId="14" xfId="70" applyNumberFormat="1" applyFont="1" applyFill="1" applyBorder="1" applyAlignment="1">
      <alignment horizontal="center" vertical="center" wrapText="1"/>
    </xf>
    <xf numFmtId="0" fontId="4" fillId="0" borderId="17" xfId="53" applyNumberFormat="1" applyFont="1" applyFill="1" applyBorder="1" applyAlignment="1">
      <alignment horizontal="center" vertical="center" wrapText="1"/>
      <protection/>
    </xf>
    <xf numFmtId="2" fontId="5" fillId="35" borderId="10" xfId="53" applyNumberFormat="1" applyFont="1" applyFill="1" applyBorder="1" applyAlignment="1">
      <alignment horizontal="center" vertical="center" wrapText="1"/>
      <protection/>
    </xf>
    <xf numFmtId="0" fontId="61" fillId="0" borderId="21" xfId="0" applyFont="1" applyBorder="1" applyAlignment="1">
      <alignment vertical="center" wrapText="1"/>
    </xf>
    <xf numFmtId="204" fontId="5" fillId="34" borderId="15" xfId="53" applyNumberFormat="1" applyFont="1" applyFill="1" applyBorder="1" applyAlignment="1">
      <alignment horizontal="center" vertical="center" wrapText="1"/>
      <protection/>
    </xf>
    <xf numFmtId="0" fontId="4" fillId="0" borderId="10" xfId="53" applyNumberFormat="1" applyFont="1" applyFill="1" applyBorder="1" applyAlignment="1">
      <alignment vertical="center" wrapText="1"/>
      <protection/>
    </xf>
    <xf numFmtId="0" fontId="34" fillId="32" borderId="10" xfId="0" applyFont="1" applyFill="1" applyBorder="1" applyAlignment="1">
      <alignment horizontal="center" vertical="top"/>
    </xf>
    <xf numFmtId="0" fontId="12" fillId="32" borderId="10" xfId="0" applyFont="1" applyFill="1" applyBorder="1" applyAlignment="1">
      <alignment horizontal="center" vertical="top"/>
    </xf>
    <xf numFmtId="0" fontId="12" fillId="32" borderId="10" xfId="0" applyFont="1" applyFill="1" applyBorder="1" applyAlignment="1">
      <alignment vertical="top"/>
    </xf>
    <xf numFmtId="0" fontId="5" fillId="0" borderId="0" xfId="53" applyFont="1" applyFill="1" applyBorder="1" applyAlignment="1">
      <alignment horizontal="center" vertical="center"/>
      <protection/>
    </xf>
    <xf numFmtId="10" fontId="4" fillId="0" borderId="0" xfId="58" applyNumberFormat="1" applyFont="1" applyFill="1" applyBorder="1" applyAlignment="1">
      <alignment horizontal="center" vertical="center"/>
    </xf>
    <xf numFmtId="183" fontId="4" fillId="0" borderId="10" xfId="50" applyFont="1" applyFill="1" applyBorder="1" applyAlignment="1">
      <alignment horizontal="center" vertical="center"/>
    </xf>
    <xf numFmtId="0" fontId="4" fillId="0" borderId="10" xfId="53" applyFont="1" applyFill="1" applyBorder="1" applyAlignment="1">
      <alignment horizontal="center" vertical="center" wrapText="1"/>
      <protection/>
    </xf>
    <xf numFmtId="0" fontId="4" fillId="0" borderId="10" xfId="53" applyFont="1" applyFill="1" applyBorder="1" applyAlignment="1">
      <alignment horizontal="center" vertical="center"/>
      <protection/>
    </xf>
    <xf numFmtId="0" fontId="5" fillId="0" borderId="10" xfId="53" applyFont="1" applyFill="1" applyBorder="1" applyAlignment="1">
      <alignment horizontal="center" vertical="center"/>
      <protection/>
    </xf>
    <xf numFmtId="0" fontId="61" fillId="0" borderId="0" xfId="0" applyFont="1" applyBorder="1" applyAlignment="1">
      <alignment wrapText="1"/>
    </xf>
    <xf numFmtId="0" fontId="5" fillId="0" borderId="19" xfId="53" applyFont="1" applyBorder="1">
      <alignment/>
      <protection/>
    </xf>
    <xf numFmtId="0" fontId="5" fillId="0" borderId="20" xfId="53" applyFont="1" applyBorder="1">
      <alignment/>
      <protection/>
    </xf>
    <xf numFmtId="0" fontId="38" fillId="0" borderId="22"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18" xfId="0" applyFont="1" applyFill="1" applyBorder="1" applyAlignment="1">
      <alignment horizontal="center" vertical="center"/>
    </xf>
    <xf numFmtId="0" fontId="63" fillId="0" borderId="14" xfId="0" applyFont="1" applyBorder="1" applyAlignment="1">
      <alignment horizontal="center" vertical="center"/>
    </xf>
    <xf numFmtId="0" fontId="64" fillId="0" borderId="10" xfId="0" applyFont="1" applyBorder="1" applyAlignment="1">
      <alignment horizontal="left" vertical="center" wrapText="1"/>
    </xf>
    <xf numFmtId="204" fontId="63" fillId="0" borderId="12" xfId="48" applyNumberFormat="1" applyFont="1" applyBorder="1" applyAlignment="1">
      <alignment horizontal="center" vertical="center"/>
    </xf>
    <xf numFmtId="204" fontId="63" fillId="0" borderId="20" xfId="48" applyNumberFormat="1" applyFont="1" applyBorder="1" applyAlignment="1">
      <alignment horizontal="center" vertical="center"/>
    </xf>
    <xf numFmtId="0" fontId="39" fillId="0" borderId="13" xfId="0" applyFont="1" applyBorder="1" applyAlignment="1">
      <alignment horizontal="center" vertical="center"/>
    </xf>
    <xf numFmtId="0" fontId="39" fillId="0" borderId="16" xfId="0" applyFont="1" applyBorder="1" applyAlignment="1">
      <alignment horizontal="center" vertical="center"/>
    </xf>
    <xf numFmtId="0" fontId="39" fillId="0" borderId="12" xfId="0" applyFont="1" applyBorder="1" applyAlignment="1">
      <alignment horizontal="center" vertical="center"/>
    </xf>
    <xf numFmtId="0" fontId="5" fillId="0" borderId="14" xfId="53" applyFont="1" applyFill="1" applyBorder="1" applyAlignment="1">
      <alignment horizontal="left" vertical="center" wrapText="1"/>
      <protection/>
    </xf>
    <xf numFmtId="0" fontId="5" fillId="0" borderId="15" xfId="53" applyFont="1" applyFill="1" applyBorder="1" applyAlignment="1">
      <alignment horizontal="left" vertical="center" wrapText="1"/>
      <protection/>
    </xf>
    <xf numFmtId="0" fontId="5" fillId="0" borderId="17" xfId="53" applyFont="1" applyFill="1" applyBorder="1" applyAlignment="1">
      <alignment horizontal="left" vertical="center" wrapText="1"/>
      <protection/>
    </xf>
    <xf numFmtId="0" fontId="4" fillId="0" borderId="2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2" xfId="0" applyFont="1" applyBorder="1" applyAlignment="1">
      <alignment horizontal="center" vertical="center"/>
    </xf>
    <xf numFmtId="0" fontId="4" fillId="0" borderId="0" xfId="0" applyFont="1" applyBorder="1" applyAlignment="1">
      <alignment horizontal="center" vertical="center"/>
    </xf>
    <xf numFmtId="0" fontId="63" fillId="0" borderId="22" xfId="0" applyFont="1" applyBorder="1" applyAlignment="1">
      <alignment horizontal="center" vertical="center"/>
    </xf>
    <xf numFmtId="0" fontId="63" fillId="0" borderId="0" xfId="0" applyFont="1" applyBorder="1" applyAlignment="1">
      <alignment horizontal="center" vertical="center"/>
    </xf>
    <xf numFmtId="0" fontId="4" fillId="0" borderId="21" xfId="0" applyFont="1" applyBorder="1" applyAlignment="1">
      <alignment horizontal="left" vertical="center"/>
    </xf>
    <xf numFmtId="0" fontId="4" fillId="0" borderId="11" xfId="0" applyFont="1" applyBorder="1" applyAlignment="1">
      <alignment horizontal="left" vertical="center"/>
    </xf>
    <xf numFmtId="0" fontId="63" fillId="0" borderId="25" xfId="0" applyFont="1" applyBorder="1" applyAlignment="1">
      <alignment horizontal="center" vertical="center"/>
    </xf>
    <xf numFmtId="0" fontId="63" fillId="0" borderId="19" xfId="0" applyFont="1" applyBorder="1" applyAlignment="1">
      <alignment horizontal="center" vertical="center"/>
    </xf>
    <xf numFmtId="0" fontId="65" fillId="0" borderId="19" xfId="0" applyFont="1" applyBorder="1" applyAlignment="1">
      <alignment horizontal="center" vertical="center"/>
    </xf>
    <xf numFmtId="0" fontId="63" fillId="0" borderId="18" xfId="0" applyFont="1" applyBorder="1" applyAlignment="1">
      <alignment horizontal="center" vertical="center"/>
    </xf>
    <xf numFmtId="0" fontId="63" fillId="0" borderId="11" xfId="0" applyFont="1" applyBorder="1" applyAlignment="1">
      <alignment horizontal="center" vertical="center"/>
    </xf>
    <xf numFmtId="0" fontId="63" fillId="0" borderId="21" xfId="0" applyFont="1" applyBorder="1" applyAlignment="1">
      <alignment horizontal="center" vertical="center"/>
    </xf>
    <xf numFmtId="204" fontId="4" fillId="35" borderId="10" xfId="0" applyNumberFormat="1" applyFont="1" applyFill="1" applyBorder="1" applyAlignment="1">
      <alignment horizontal="center" vertical="center"/>
    </xf>
    <xf numFmtId="204" fontId="4" fillId="35" borderId="11" xfId="0" applyNumberFormat="1" applyFont="1" applyFill="1" applyBorder="1" applyAlignment="1">
      <alignment horizontal="center" vertical="center"/>
    </xf>
    <xf numFmtId="0" fontId="40" fillId="0" borderId="13" xfId="53" applyFont="1" applyFill="1" applyBorder="1" applyAlignment="1">
      <alignment horizontal="center" vertical="center"/>
      <protection/>
    </xf>
    <xf numFmtId="0" fontId="40" fillId="0" borderId="16" xfId="53" applyFont="1" applyFill="1" applyBorder="1" applyAlignment="1">
      <alignment horizontal="center" vertical="center"/>
      <protection/>
    </xf>
    <xf numFmtId="0" fontId="40" fillId="0" borderId="12" xfId="53" applyFont="1" applyFill="1" applyBorder="1" applyAlignment="1">
      <alignment horizontal="center" vertical="center"/>
      <protection/>
    </xf>
    <xf numFmtId="0" fontId="36" fillId="0" borderId="25" xfId="53" applyFont="1" applyFill="1" applyBorder="1" applyAlignment="1">
      <alignment horizontal="center" vertical="center"/>
      <protection/>
    </xf>
    <xf numFmtId="0" fontId="36" fillId="0" borderId="19" xfId="53" applyFont="1" applyFill="1" applyBorder="1" applyAlignment="1">
      <alignment horizontal="center" vertical="center"/>
      <protection/>
    </xf>
    <xf numFmtId="0" fontId="36" fillId="0" borderId="20" xfId="53" applyFont="1" applyFill="1" applyBorder="1" applyAlignment="1">
      <alignment horizontal="center" vertical="center"/>
      <protection/>
    </xf>
    <xf numFmtId="0" fontId="4" fillId="0" borderId="14" xfId="53" applyFont="1" applyFill="1" applyBorder="1" applyAlignment="1">
      <alignment horizontal="left" vertical="center" wrapText="1"/>
      <protection/>
    </xf>
    <xf numFmtId="0" fontId="4" fillId="0" borderId="15" xfId="53" applyFont="1" applyFill="1" applyBorder="1" applyAlignment="1">
      <alignment horizontal="left" vertical="center" wrapText="1"/>
      <protection/>
    </xf>
    <xf numFmtId="0" fontId="4" fillId="0" borderId="17" xfId="53" applyFont="1" applyFill="1" applyBorder="1" applyAlignment="1">
      <alignment horizontal="left" vertical="center" wrapText="1"/>
      <protection/>
    </xf>
    <xf numFmtId="0" fontId="5" fillId="0" borderId="10" xfId="53" applyFont="1" applyFill="1" applyBorder="1" applyAlignment="1">
      <alignment horizontal="left" vertical="center"/>
      <protection/>
    </xf>
    <xf numFmtId="4" fontId="5" fillId="0" borderId="10" xfId="53" applyNumberFormat="1" applyFont="1" applyFill="1" applyBorder="1" applyAlignment="1">
      <alignment horizontal="center" vertical="center"/>
      <protection/>
    </xf>
    <xf numFmtId="0" fontId="5" fillId="0" borderId="15" xfId="53" applyFont="1" applyFill="1" applyBorder="1" applyAlignment="1">
      <alignment horizontal="center" vertical="center"/>
      <protection/>
    </xf>
    <xf numFmtId="0" fontId="4" fillId="0" borderId="14" xfId="53" applyFont="1" applyFill="1" applyBorder="1" applyAlignment="1">
      <alignment horizontal="left" vertical="center"/>
      <protection/>
    </xf>
    <xf numFmtId="0" fontId="5" fillId="0" borderId="15" xfId="53" applyFont="1" applyFill="1" applyBorder="1" applyAlignment="1">
      <alignment horizontal="left" vertical="center"/>
      <protection/>
    </xf>
    <xf numFmtId="0" fontId="5" fillId="0" borderId="10" xfId="53" applyFont="1" applyFill="1" applyBorder="1" applyAlignment="1">
      <alignment horizontal="center" vertical="center" wrapText="1"/>
      <protection/>
    </xf>
    <xf numFmtId="0" fontId="4" fillId="0" borderId="10" xfId="53" applyFont="1" applyFill="1" applyBorder="1" applyAlignment="1">
      <alignment horizontal="center" vertical="center" wrapText="1"/>
      <protection/>
    </xf>
    <xf numFmtId="0" fontId="5" fillId="0" borderId="13" xfId="53" applyFont="1" applyFill="1" applyBorder="1" applyAlignment="1">
      <alignment horizontal="left" vertical="center" wrapText="1"/>
      <protection/>
    </xf>
    <xf numFmtId="0" fontId="5" fillId="0" borderId="12" xfId="53" applyFont="1" applyFill="1" applyBorder="1" applyAlignment="1">
      <alignment horizontal="left" vertical="center" wrapText="1"/>
      <protection/>
    </xf>
    <xf numFmtId="0" fontId="5" fillId="0" borderId="25" xfId="53" applyFont="1" applyFill="1" applyBorder="1" applyAlignment="1">
      <alignment horizontal="left" vertical="center" wrapText="1"/>
      <protection/>
    </xf>
    <xf numFmtId="0" fontId="5" fillId="0" borderId="20" xfId="53" applyFont="1" applyFill="1" applyBorder="1" applyAlignment="1">
      <alignment horizontal="left" vertical="center" wrapText="1"/>
      <protection/>
    </xf>
    <xf numFmtId="17" fontId="5" fillId="0" borderId="14" xfId="53" applyNumberFormat="1" applyFont="1" applyFill="1" applyBorder="1" applyAlignment="1">
      <alignment horizontal="center" vertical="center" wrapText="1"/>
      <protection/>
    </xf>
    <xf numFmtId="0" fontId="5" fillId="0" borderId="15" xfId="53" applyNumberFormat="1" applyFont="1" applyFill="1" applyBorder="1" applyAlignment="1">
      <alignment horizontal="center" vertical="center" wrapText="1"/>
      <protection/>
    </xf>
    <xf numFmtId="0" fontId="4" fillId="0" borderId="10" xfId="53" applyFont="1" applyFill="1" applyBorder="1" applyAlignment="1">
      <alignment horizontal="center" vertical="center"/>
      <protection/>
    </xf>
    <xf numFmtId="0" fontId="5" fillId="35" borderId="13" xfId="53" applyFont="1" applyFill="1" applyBorder="1" applyAlignment="1">
      <alignment horizontal="left" vertical="center" wrapText="1"/>
      <protection/>
    </xf>
    <xf numFmtId="0" fontId="5" fillId="35" borderId="12" xfId="53" applyFont="1" applyFill="1" applyBorder="1" applyAlignment="1">
      <alignment horizontal="left" vertical="center" wrapText="1"/>
      <protection/>
    </xf>
    <xf numFmtId="0" fontId="5" fillId="35" borderId="25" xfId="53" applyFont="1" applyFill="1" applyBorder="1" applyAlignment="1">
      <alignment horizontal="left" vertical="center" wrapText="1"/>
      <protection/>
    </xf>
    <xf numFmtId="0" fontId="5" fillId="35" borderId="20" xfId="53" applyFont="1" applyFill="1" applyBorder="1" applyAlignment="1">
      <alignment horizontal="left" vertical="center" wrapText="1"/>
      <protection/>
    </xf>
    <xf numFmtId="44" fontId="4" fillId="0" borderId="11" xfId="53" applyNumberFormat="1" applyFont="1" applyFill="1" applyBorder="1" applyAlignment="1">
      <alignment horizontal="center" vertical="center" wrapText="1"/>
      <protection/>
    </xf>
    <xf numFmtId="44" fontId="4" fillId="0" borderId="21" xfId="53" applyNumberFormat="1" applyFont="1" applyFill="1" applyBorder="1" applyAlignment="1">
      <alignment horizontal="center" vertical="center" wrapText="1"/>
      <protection/>
    </xf>
    <xf numFmtId="44" fontId="4" fillId="0" borderId="10" xfId="53" applyNumberFormat="1" applyFont="1" applyFill="1" applyBorder="1" applyAlignment="1">
      <alignment horizontal="center" vertical="center"/>
      <protection/>
    </xf>
    <xf numFmtId="2" fontId="4" fillId="0" borderId="10" xfId="70" applyNumberFormat="1" applyFont="1" applyFill="1" applyBorder="1" applyAlignment="1">
      <alignment horizontal="center" vertical="center" wrapText="1"/>
    </xf>
    <xf numFmtId="2" fontId="4" fillId="0" borderId="11" xfId="70" applyNumberFormat="1" applyFont="1" applyFill="1" applyBorder="1" applyAlignment="1">
      <alignment horizontal="center" vertical="center" wrapText="1"/>
    </xf>
    <xf numFmtId="0" fontId="5" fillId="0" borderId="10" xfId="53" applyFont="1" applyFill="1" applyBorder="1" applyAlignment="1">
      <alignment horizontal="center" vertical="center"/>
      <protection/>
    </xf>
    <xf numFmtId="0" fontId="5" fillId="0" borderId="10" xfId="53" applyFont="1" applyFill="1" applyBorder="1" applyAlignment="1">
      <alignment horizontal="center"/>
      <protection/>
    </xf>
    <xf numFmtId="0" fontId="4" fillId="0" borderId="14" xfId="53" applyFont="1" applyFill="1" applyBorder="1" applyAlignment="1">
      <alignment horizontal="center" vertical="center" wrapText="1"/>
      <protection/>
    </xf>
    <xf numFmtId="0" fontId="5" fillId="0" borderId="15" xfId="53" applyFont="1" applyFill="1" applyBorder="1" applyAlignment="1">
      <alignment horizontal="center" vertical="center" wrapText="1"/>
      <protection/>
    </xf>
    <xf numFmtId="0" fontId="5" fillId="0" borderId="17" xfId="53" applyFont="1" applyFill="1" applyBorder="1" applyAlignment="1">
      <alignment horizontal="center" vertical="center" wrapText="1"/>
      <protection/>
    </xf>
    <xf numFmtId="0" fontId="38" fillId="0" borderId="10" xfId="53" applyFont="1" applyFill="1" applyBorder="1" applyAlignment="1">
      <alignment horizontal="center" vertical="center"/>
      <protection/>
    </xf>
    <xf numFmtId="204" fontId="38" fillId="0" borderId="10" xfId="57" applyNumberFormat="1" applyFont="1" applyFill="1" applyBorder="1" applyAlignment="1">
      <alignment horizontal="center" vertical="center"/>
    </xf>
    <xf numFmtId="0" fontId="5" fillId="0" borderId="10" xfId="53" applyFont="1" applyFill="1" applyBorder="1" applyAlignment="1">
      <alignment horizontal="center" vertical="center" wrapText="1"/>
      <protection/>
    </xf>
    <xf numFmtId="204" fontId="6" fillId="0" borderId="17" xfId="48" applyNumberFormat="1" applyFont="1" applyBorder="1" applyAlignment="1">
      <alignment horizontal="center" vertical="center"/>
    </xf>
    <xf numFmtId="204" fontId="6" fillId="0" borderId="10" xfId="48" applyNumberFormat="1" applyFont="1" applyBorder="1" applyAlignment="1">
      <alignment horizontal="center" vertical="center"/>
    </xf>
    <xf numFmtId="0" fontId="0" fillId="35" borderId="22" xfId="53" applyFont="1" applyFill="1" applyBorder="1" applyAlignment="1">
      <alignment horizontal="center" vertical="center" wrapText="1"/>
      <protection/>
    </xf>
    <xf numFmtId="0" fontId="0" fillId="35" borderId="18" xfId="53" applyFont="1" applyFill="1" applyBorder="1" applyAlignment="1">
      <alignment horizontal="center" vertical="center" wrapText="1"/>
      <protection/>
    </xf>
    <xf numFmtId="0" fontId="0" fillId="0" borderId="22" xfId="53" applyFont="1" applyFill="1" applyBorder="1" applyAlignment="1">
      <alignment horizontal="center" vertical="center" wrapText="1"/>
      <protection/>
    </xf>
    <xf numFmtId="0" fontId="0" fillId="0" borderId="0" xfId="53" applyFont="1" applyFill="1" applyBorder="1" applyAlignment="1">
      <alignment horizontal="center" vertical="center" wrapText="1"/>
      <protection/>
    </xf>
    <xf numFmtId="0" fontId="4" fillId="0" borderId="11" xfId="53" applyFont="1" applyFill="1" applyBorder="1" applyAlignment="1">
      <alignment horizontal="center" vertical="center"/>
      <protection/>
    </xf>
    <xf numFmtId="0" fontId="4" fillId="0" borderId="26" xfId="53" applyFont="1" applyFill="1" applyBorder="1" applyAlignment="1">
      <alignment horizontal="center" vertical="center"/>
      <protection/>
    </xf>
    <xf numFmtId="0" fontId="3" fillId="35" borderId="11" xfId="53" applyFont="1" applyFill="1" applyBorder="1" applyAlignment="1">
      <alignment horizontal="center" vertical="center"/>
      <protection/>
    </xf>
    <xf numFmtId="0" fontId="3" fillId="35" borderId="13" xfId="53" applyFont="1" applyFill="1" applyBorder="1" applyAlignment="1">
      <alignment horizontal="center" vertical="center"/>
      <protection/>
    </xf>
    <xf numFmtId="0" fontId="3" fillId="35" borderId="14" xfId="53" applyFont="1" applyFill="1" applyBorder="1" applyAlignment="1">
      <alignment horizontal="center" vertical="center"/>
      <protection/>
    </xf>
    <xf numFmtId="0" fontId="3" fillId="35" borderId="15" xfId="53" applyFont="1" applyFill="1" applyBorder="1" applyAlignment="1">
      <alignment horizontal="center" vertical="center"/>
      <protection/>
    </xf>
    <xf numFmtId="0" fontId="3" fillId="0" borderId="10" xfId="53" applyFont="1" applyFill="1" applyBorder="1" applyAlignment="1">
      <alignment horizontal="center" vertical="center"/>
      <protection/>
    </xf>
    <xf numFmtId="0" fontId="3" fillId="0" borderId="14" xfId="53" applyFont="1" applyFill="1" applyBorder="1" applyAlignment="1">
      <alignment horizontal="center" vertical="center" wrapText="1"/>
      <protection/>
    </xf>
    <xf numFmtId="0" fontId="3" fillId="0" borderId="17" xfId="53" applyFont="1" applyFill="1" applyBorder="1" applyAlignment="1">
      <alignment horizontal="center" vertical="center" wrapText="1"/>
      <protection/>
    </xf>
    <xf numFmtId="0" fontId="0" fillId="0" borderId="22" xfId="53" applyFont="1" applyBorder="1" applyAlignment="1">
      <alignment horizontal="center"/>
      <protection/>
    </xf>
    <xf numFmtId="0" fontId="0" fillId="0" borderId="0" xfId="53" applyFont="1" applyBorder="1" applyAlignment="1">
      <alignment horizontal="center"/>
      <protection/>
    </xf>
    <xf numFmtId="0" fontId="0" fillId="0" borderId="18" xfId="53" applyFont="1" applyBorder="1" applyAlignment="1">
      <alignment horizontal="center"/>
      <protection/>
    </xf>
    <xf numFmtId="204" fontId="4" fillId="34" borderId="10" xfId="53" applyNumberFormat="1" applyFont="1" applyFill="1" applyBorder="1" applyAlignment="1">
      <alignment horizontal="center" vertical="center" wrapText="1"/>
      <protection/>
    </xf>
    <xf numFmtId="0" fontId="3" fillId="0" borderId="10" xfId="53" applyFont="1" applyFill="1" applyBorder="1" applyAlignment="1">
      <alignment horizontal="center" vertical="center" wrapText="1"/>
      <protection/>
    </xf>
    <xf numFmtId="0" fontId="0" fillId="35" borderId="25" xfId="53" applyFont="1" applyFill="1" applyBorder="1" applyAlignment="1">
      <alignment horizontal="center" vertical="center"/>
      <protection/>
    </xf>
    <xf numFmtId="0" fontId="0" fillId="35" borderId="19" xfId="53" applyFont="1" applyFill="1" applyBorder="1" applyAlignment="1">
      <alignment horizontal="center" vertical="center"/>
      <protection/>
    </xf>
    <xf numFmtId="0" fontId="0" fillId="35" borderId="20" xfId="53" applyFont="1" applyFill="1" applyBorder="1" applyAlignment="1">
      <alignment horizontal="center" vertical="center"/>
      <protection/>
    </xf>
    <xf numFmtId="0" fontId="8" fillId="0" borderId="25" xfId="53" applyFont="1" applyFill="1" applyBorder="1" applyAlignment="1">
      <alignment horizontal="center" vertical="center"/>
      <protection/>
    </xf>
    <xf numFmtId="0" fontId="8" fillId="0" borderId="20" xfId="53" applyFont="1" applyFill="1" applyBorder="1" applyAlignment="1">
      <alignment horizontal="center" vertical="center"/>
      <protection/>
    </xf>
    <xf numFmtId="0" fontId="0" fillId="35" borderId="13" xfId="53" applyFont="1" applyFill="1" applyBorder="1" applyAlignment="1">
      <alignment horizontal="center" vertical="center"/>
      <protection/>
    </xf>
    <xf numFmtId="0" fontId="0" fillId="35" borderId="16" xfId="53" applyFont="1" applyFill="1" applyBorder="1" applyAlignment="1">
      <alignment horizontal="center" vertical="center"/>
      <protection/>
    </xf>
    <xf numFmtId="0" fontId="0" fillId="35" borderId="12" xfId="53" applyFont="1" applyFill="1" applyBorder="1" applyAlignment="1">
      <alignment horizontal="center" vertical="center"/>
      <protection/>
    </xf>
    <xf numFmtId="10" fontId="3" fillId="0" borderId="17" xfId="71" applyNumberFormat="1" applyFont="1" applyFill="1" applyBorder="1" applyAlignment="1">
      <alignment horizontal="center" vertical="center"/>
    </xf>
    <xf numFmtId="10" fontId="3" fillId="0" borderId="10" xfId="71" applyNumberFormat="1" applyFont="1" applyFill="1" applyBorder="1" applyAlignment="1">
      <alignment horizontal="center" vertical="center"/>
    </xf>
    <xf numFmtId="183" fontId="4" fillId="0" borderId="14" xfId="50" applyFont="1" applyFill="1" applyBorder="1" applyAlignment="1">
      <alignment horizontal="center" vertical="center"/>
    </xf>
    <xf numFmtId="183" fontId="4" fillId="0" borderId="15" xfId="50" applyFont="1" applyFill="1" applyBorder="1" applyAlignment="1">
      <alignment horizontal="center" vertical="center"/>
    </xf>
    <xf numFmtId="183" fontId="4" fillId="0" borderId="17" xfId="50" applyFont="1" applyFill="1" applyBorder="1" applyAlignment="1">
      <alignment horizontal="center" vertical="center"/>
    </xf>
    <xf numFmtId="0" fontId="5" fillId="0" borderId="11" xfId="53" applyFont="1" applyFill="1" applyBorder="1" applyAlignment="1">
      <alignment horizontal="center" vertical="center" wrapText="1"/>
      <protection/>
    </xf>
    <xf numFmtId="0" fontId="5" fillId="0" borderId="21" xfId="53" applyFont="1" applyFill="1" applyBorder="1" applyAlignment="1">
      <alignment horizontal="center" vertical="center" wrapText="1"/>
      <protection/>
    </xf>
    <xf numFmtId="0" fontId="8" fillId="0" borderId="22" xfId="53" applyFont="1" applyFill="1" applyBorder="1" applyAlignment="1">
      <alignment horizontal="center" vertical="center" wrapText="1"/>
      <protection/>
    </xf>
    <xf numFmtId="0" fontId="8" fillId="0" borderId="18" xfId="53" applyFont="1" applyFill="1" applyBorder="1" applyAlignment="1">
      <alignment horizontal="center" vertical="center" wrapText="1"/>
      <protection/>
    </xf>
    <xf numFmtId="0" fontId="8" fillId="35" borderId="22" xfId="53" applyFont="1" applyFill="1" applyBorder="1" applyAlignment="1">
      <alignment horizontal="center" vertical="center" wrapText="1"/>
      <protection/>
    </xf>
    <xf numFmtId="0" fontId="8" fillId="35" borderId="18" xfId="53" applyFont="1" applyFill="1" applyBorder="1" applyAlignment="1">
      <alignment horizontal="center" vertical="center" wrapText="1"/>
      <protection/>
    </xf>
    <xf numFmtId="0" fontId="0" fillId="35" borderId="22" xfId="53" applyFont="1" applyFill="1" applyBorder="1" applyAlignment="1">
      <alignment horizontal="center" vertical="center"/>
      <protection/>
    </xf>
    <xf numFmtId="0" fontId="0" fillId="35" borderId="0" xfId="53" applyFont="1" applyFill="1" applyBorder="1" applyAlignment="1">
      <alignment horizontal="center" vertical="center"/>
      <protection/>
    </xf>
    <xf numFmtId="0" fontId="0" fillId="35" borderId="18" xfId="53" applyFont="1" applyFill="1" applyBorder="1" applyAlignment="1">
      <alignment horizontal="center" vertical="center"/>
      <protection/>
    </xf>
    <xf numFmtId="0" fontId="0" fillId="0" borderId="25" xfId="53" applyFont="1" applyFill="1" applyBorder="1" applyAlignment="1">
      <alignment horizontal="center" vertical="center" wrapText="1"/>
      <protection/>
    </xf>
    <xf numFmtId="0" fontId="0" fillId="0" borderId="19" xfId="53" applyFont="1" applyFill="1" applyBorder="1" applyAlignment="1">
      <alignment horizontal="center" vertical="center" wrapText="1"/>
      <protection/>
    </xf>
    <xf numFmtId="0" fontId="0" fillId="0" borderId="18" xfId="53" applyFont="1" applyFill="1" applyBorder="1" applyAlignment="1">
      <alignment horizontal="center" vertical="center" wrapText="1"/>
      <protection/>
    </xf>
    <xf numFmtId="44" fontId="4" fillId="0" borderId="26" xfId="53" applyNumberFormat="1" applyFont="1" applyFill="1" applyBorder="1" applyAlignment="1">
      <alignment horizontal="center" vertical="center" wrapText="1"/>
      <protection/>
    </xf>
  </cellXfs>
  <cellStyles count="6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1 2" xfId="38"/>
    <cellStyle name="Ênfase2" xfId="39"/>
    <cellStyle name="Ênfase3" xfId="40"/>
    <cellStyle name="Ênfase4" xfId="41"/>
    <cellStyle name="Ênfase5" xfId="42"/>
    <cellStyle name="Ênfase6" xfId="43"/>
    <cellStyle name="Entrada" xfId="44"/>
    <cellStyle name="Hyperlink" xfId="45"/>
    <cellStyle name="Followed Hyperlink" xfId="46"/>
    <cellStyle name="Incorreto" xfId="47"/>
    <cellStyle name="Currency" xfId="48"/>
    <cellStyle name="Currency [0]" xfId="49"/>
    <cellStyle name="Moeda 2" xfId="50"/>
    <cellStyle name="Neutra" xfId="51"/>
    <cellStyle name="Normal 10" xfId="52"/>
    <cellStyle name="Normal 2" xfId="53"/>
    <cellStyle name="Normal 2 2 3" xfId="54"/>
    <cellStyle name="Normal 3" xfId="55"/>
    <cellStyle name="Nota" xfId="56"/>
    <cellStyle name="Percent" xfId="57"/>
    <cellStyle name="Porcentagem 2" xfId="58"/>
    <cellStyle name="Porcentagem 3" xfId="59"/>
    <cellStyle name="Saída" xfId="60"/>
    <cellStyle name="Comma [0]" xfId="61"/>
    <cellStyle name="Texto de Aviso" xfId="62"/>
    <cellStyle name="Texto Explicativo" xfId="63"/>
    <cellStyle name="Título" xfId="64"/>
    <cellStyle name="Título 1" xfId="65"/>
    <cellStyle name="Título 2" xfId="66"/>
    <cellStyle name="Título 3" xfId="67"/>
    <cellStyle name="Título 4" xfId="68"/>
    <cellStyle name="Total" xfId="69"/>
    <cellStyle name="Comma" xfId="70"/>
    <cellStyle name="Vírgula 2" xfId="71"/>
    <cellStyle name="Vírgula 2 2" xfId="72"/>
    <cellStyle name="Vírgula 2 3" xfId="73"/>
    <cellStyle name="Vírgula 3" xfId="74"/>
    <cellStyle name="Vírgula 7"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xdr:col>
      <xdr:colOff>409575</xdr:colOff>
      <xdr:row>2</xdr:row>
      <xdr:rowOff>219075</xdr:rowOff>
    </xdr:to>
    <xdr:pic>
      <xdr:nvPicPr>
        <xdr:cNvPr id="1" name="Picture 1" descr="PREFEITURA DE SÃO SEB"/>
        <xdr:cNvPicPr preferRelativeResize="1">
          <a:picLocks noChangeAspect="1"/>
        </xdr:cNvPicPr>
      </xdr:nvPicPr>
      <xdr:blipFill>
        <a:blip r:embed="rId1"/>
        <a:stretch>
          <a:fillRect/>
        </a:stretch>
      </xdr:blipFill>
      <xdr:spPr>
        <a:xfrm>
          <a:off x="9525" y="9525"/>
          <a:ext cx="819150" cy="666750"/>
        </a:xfrm>
        <a:prstGeom prst="rect">
          <a:avLst/>
        </a:prstGeom>
        <a:noFill/>
        <a:ln w="9525" cmpd="sng">
          <a:noFill/>
        </a:ln>
      </xdr:spPr>
    </xdr:pic>
    <xdr:clientData/>
  </xdr:twoCellAnchor>
  <xdr:twoCellAnchor editAs="oneCell">
    <xdr:from>
      <xdr:col>7</xdr:col>
      <xdr:colOff>714375</xdr:colOff>
      <xdr:row>0</xdr:row>
      <xdr:rowOff>38100</xdr:rowOff>
    </xdr:from>
    <xdr:to>
      <xdr:col>8</xdr:col>
      <xdr:colOff>666750</xdr:colOff>
      <xdr:row>2</xdr:row>
      <xdr:rowOff>219075</xdr:rowOff>
    </xdr:to>
    <xdr:pic>
      <xdr:nvPicPr>
        <xdr:cNvPr id="2" name="Imagem 2"/>
        <xdr:cNvPicPr preferRelativeResize="1">
          <a:picLocks noChangeAspect="1"/>
        </xdr:cNvPicPr>
      </xdr:nvPicPr>
      <xdr:blipFill>
        <a:blip r:embed="rId2"/>
        <a:stretch>
          <a:fillRect/>
        </a:stretch>
      </xdr:blipFill>
      <xdr:spPr>
        <a:xfrm>
          <a:off x="7162800" y="38100"/>
          <a:ext cx="73342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123825</xdr:colOff>
      <xdr:row>0</xdr:row>
      <xdr:rowOff>19050</xdr:rowOff>
    </xdr:from>
    <xdr:to>
      <xdr:col>10</xdr:col>
      <xdr:colOff>742950</xdr:colOff>
      <xdr:row>2</xdr:row>
      <xdr:rowOff>19050</xdr:rowOff>
    </xdr:to>
    <xdr:pic>
      <xdr:nvPicPr>
        <xdr:cNvPr id="1" name="Imagem 2"/>
        <xdr:cNvPicPr preferRelativeResize="1">
          <a:picLocks noChangeAspect="1"/>
        </xdr:cNvPicPr>
      </xdr:nvPicPr>
      <xdr:blipFill>
        <a:blip r:embed="rId1"/>
        <a:stretch>
          <a:fillRect/>
        </a:stretch>
      </xdr:blipFill>
      <xdr:spPr>
        <a:xfrm>
          <a:off x="9886950" y="19050"/>
          <a:ext cx="619125" cy="485775"/>
        </a:xfrm>
        <a:prstGeom prst="rect">
          <a:avLst/>
        </a:prstGeom>
        <a:noFill/>
        <a:ln w="9525" cmpd="sng">
          <a:noFill/>
        </a:ln>
      </xdr:spPr>
    </xdr:pic>
    <xdr:clientData/>
  </xdr:twoCellAnchor>
  <xdr:twoCellAnchor>
    <xdr:from>
      <xdr:col>0</xdr:col>
      <xdr:colOff>9525</xdr:colOff>
      <xdr:row>0</xdr:row>
      <xdr:rowOff>19050</xdr:rowOff>
    </xdr:from>
    <xdr:to>
      <xdr:col>1</xdr:col>
      <xdr:colOff>361950</xdr:colOff>
      <xdr:row>2</xdr:row>
      <xdr:rowOff>0</xdr:rowOff>
    </xdr:to>
    <xdr:pic>
      <xdr:nvPicPr>
        <xdr:cNvPr id="2" name="Picture 4" descr="PREFEITURA DE SÃO SEB"/>
        <xdr:cNvPicPr preferRelativeResize="1">
          <a:picLocks noChangeAspect="1"/>
        </xdr:cNvPicPr>
      </xdr:nvPicPr>
      <xdr:blipFill>
        <a:blip r:embed="rId2"/>
        <a:stretch>
          <a:fillRect/>
        </a:stretch>
      </xdr:blipFill>
      <xdr:spPr>
        <a:xfrm>
          <a:off x="9525" y="19050"/>
          <a:ext cx="714375" cy="466725"/>
        </a:xfrm>
        <a:prstGeom prst="rect">
          <a:avLst/>
        </a:prstGeom>
        <a:noFill/>
        <a:ln w="9525" cmpd="sng">
          <a:noFill/>
        </a:ln>
      </xdr:spPr>
    </xdr:pic>
    <xdr:clientData/>
  </xdr:twoCellAnchor>
  <xdr:twoCellAnchor>
    <xdr:from>
      <xdr:col>15</xdr:col>
      <xdr:colOff>0</xdr:colOff>
      <xdr:row>0</xdr:row>
      <xdr:rowOff>180975</xdr:rowOff>
    </xdr:from>
    <xdr:to>
      <xdr:col>17</xdr:col>
      <xdr:colOff>352425</xdr:colOff>
      <xdr:row>3</xdr:row>
      <xdr:rowOff>161925</xdr:rowOff>
    </xdr:to>
    <xdr:sp>
      <xdr:nvSpPr>
        <xdr:cNvPr id="3" name="Texto explicativo retangular 4"/>
        <xdr:cNvSpPr>
          <a:spLocks/>
        </xdr:cNvSpPr>
      </xdr:nvSpPr>
      <xdr:spPr>
        <a:xfrm>
          <a:off x="11258550" y="180975"/>
          <a:ext cx="1571625" cy="628650"/>
        </a:xfrm>
        <a:prstGeom prst="wedgeRectCallout">
          <a:avLst>
            <a:gd name="adj1" fmla="val -23259"/>
            <a:gd name="adj2" fmla="val 66666"/>
          </a:avLst>
        </a:prstGeom>
        <a:solidFill>
          <a:srgbClr val="FF00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Obs. Alterar o preço somente  na coluna de custo unitário</a:t>
          </a:r>
        </a:p>
      </xdr:txBody>
    </xdr: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25"/>
  <sheetViews>
    <sheetView zoomScalePageLayoutView="0" workbookViewId="0" topLeftCell="A1">
      <selection activeCell="H29" sqref="H29"/>
    </sheetView>
  </sheetViews>
  <sheetFormatPr defaultColWidth="9.140625" defaultRowHeight="12.75"/>
  <cols>
    <col min="1" max="1" width="6.28125" style="0" customWidth="1"/>
    <col min="2" max="2" width="28.57421875" style="0" bestFit="1" customWidth="1"/>
    <col min="3" max="3" width="12.7109375" style="0" customWidth="1"/>
    <col min="4" max="4" width="14.00390625" style="0" customWidth="1"/>
    <col min="5" max="9" width="11.7109375" style="0" customWidth="1"/>
  </cols>
  <sheetData>
    <row r="1" spans="1:9" ht="18" customHeight="1">
      <c r="A1" s="134" t="s">
        <v>66</v>
      </c>
      <c r="B1" s="135"/>
      <c r="C1" s="135"/>
      <c r="D1" s="135"/>
      <c r="E1" s="135"/>
      <c r="F1" s="135"/>
      <c r="G1" s="135"/>
      <c r="H1" s="135"/>
      <c r="I1" s="136"/>
    </row>
    <row r="2" spans="1:9" ht="18" customHeight="1">
      <c r="A2" s="127" t="s">
        <v>80</v>
      </c>
      <c r="B2" s="128"/>
      <c r="C2" s="128"/>
      <c r="D2" s="128"/>
      <c r="E2" s="128"/>
      <c r="F2" s="128"/>
      <c r="G2" s="128"/>
      <c r="H2" s="128"/>
      <c r="I2" s="129"/>
    </row>
    <row r="3" spans="1:9" ht="18" customHeight="1">
      <c r="A3" s="140" t="s">
        <v>101</v>
      </c>
      <c r="B3" s="141"/>
      <c r="C3" s="141"/>
      <c r="D3" s="141"/>
      <c r="E3" s="141"/>
      <c r="F3" s="141"/>
      <c r="G3" s="141"/>
      <c r="H3" s="141"/>
      <c r="I3" s="142"/>
    </row>
    <row r="4" spans="1:9" ht="18" customHeight="1">
      <c r="A4" s="69" t="s">
        <v>22</v>
      </c>
      <c r="B4" s="137" t="s">
        <v>83</v>
      </c>
      <c r="C4" s="138"/>
      <c r="D4" s="138"/>
      <c r="E4" s="138"/>
      <c r="F4" s="138"/>
      <c r="G4" s="138"/>
      <c r="H4" s="138"/>
      <c r="I4" s="139"/>
    </row>
    <row r="5" spans="1:9" ht="24" customHeight="1">
      <c r="A5" s="44" t="s">
        <v>67</v>
      </c>
      <c r="B5" s="47" t="s">
        <v>68</v>
      </c>
      <c r="C5" s="45" t="s">
        <v>69</v>
      </c>
      <c r="D5" s="45" t="s">
        <v>82</v>
      </c>
      <c r="E5" s="44" t="s">
        <v>123</v>
      </c>
      <c r="F5" s="44" t="s">
        <v>124</v>
      </c>
      <c r="G5" s="44" t="s">
        <v>125</v>
      </c>
      <c r="H5" s="44" t="s">
        <v>126</v>
      </c>
      <c r="I5" s="44" t="s">
        <v>70</v>
      </c>
    </row>
    <row r="6" spans="1:9" ht="12" customHeight="1">
      <c r="A6" s="130">
        <v>1</v>
      </c>
      <c r="B6" s="131" t="str">
        <f>'Planilha Serviços 2019'!C12</f>
        <v>ALVENARIA / INFRAESTRUTURA</v>
      </c>
      <c r="C6" s="132">
        <f>'Planilha Serviços 2019'!K12</f>
        <v>4251.05208</v>
      </c>
      <c r="D6" s="59">
        <f>C6/C18</f>
        <v>0.03272848768993462</v>
      </c>
      <c r="E6" s="68">
        <v>1</v>
      </c>
      <c r="F6" s="68">
        <v>0</v>
      </c>
      <c r="G6" s="68">
        <v>0</v>
      </c>
      <c r="H6" s="68">
        <v>0</v>
      </c>
      <c r="I6" s="49">
        <f aca="true" t="shared" si="0" ref="I6:I19">SUM(E6:H6)</f>
        <v>1</v>
      </c>
    </row>
    <row r="7" spans="1:12" ht="12" customHeight="1">
      <c r="A7" s="130"/>
      <c r="B7" s="131"/>
      <c r="C7" s="133"/>
      <c r="D7" s="65">
        <f>C6</f>
        <v>4251.05208</v>
      </c>
      <c r="E7" s="48">
        <f>E6*D7</f>
        <v>4251.05208</v>
      </c>
      <c r="F7" s="48">
        <f>F6*D7</f>
        <v>0</v>
      </c>
      <c r="G7" s="48">
        <f>G6*D7</f>
        <v>0</v>
      </c>
      <c r="H7" s="48">
        <f>H6*D7</f>
        <v>0</v>
      </c>
      <c r="I7" s="50">
        <f t="shared" si="0"/>
        <v>4251.05208</v>
      </c>
      <c r="L7" s="67"/>
    </row>
    <row r="8" spans="1:12" ht="12" customHeight="1">
      <c r="A8" s="130">
        <v>2</v>
      </c>
      <c r="B8" s="131" t="str">
        <f>'Planilha Serviços 2019'!C19</f>
        <v>REVESTIMENTOS INTERNO E EXTERNO  </v>
      </c>
      <c r="C8" s="132">
        <f>'Planilha Serviços 2019'!K19</f>
        <v>16791.4857</v>
      </c>
      <c r="D8" s="59">
        <f>C8/C18</f>
        <v>0.12927621743654646</v>
      </c>
      <c r="E8" s="68">
        <v>0</v>
      </c>
      <c r="F8" s="68">
        <v>0</v>
      </c>
      <c r="G8" s="68">
        <v>1</v>
      </c>
      <c r="H8" s="68">
        <v>0</v>
      </c>
      <c r="I8" s="49">
        <f t="shared" si="0"/>
        <v>1</v>
      </c>
      <c r="L8" s="67"/>
    </row>
    <row r="9" spans="1:12" ht="12" customHeight="1">
      <c r="A9" s="130"/>
      <c r="B9" s="131"/>
      <c r="C9" s="133"/>
      <c r="D9" s="65">
        <f>C8</f>
        <v>16791.4857</v>
      </c>
      <c r="E9" s="48">
        <f>E8*D9</f>
        <v>0</v>
      </c>
      <c r="F9" s="48">
        <f>F8*D9</f>
        <v>0</v>
      </c>
      <c r="G9" s="48">
        <f>G8*D9</f>
        <v>16791.4857</v>
      </c>
      <c r="H9" s="48">
        <f>H8*D9</f>
        <v>0</v>
      </c>
      <c r="I9" s="50">
        <f t="shared" si="0"/>
        <v>16791.4857</v>
      </c>
      <c r="L9" s="67"/>
    </row>
    <row r="10" spans="1:12" ht="12" customHeight="1">
      <c r="A10" s="130">
        <v>3</v>
      </c>
      <c r="B10" s="131" t="str">
        <f>'Planilha Serviços 2019'!C22</f>
        <v>PINTURA </v>
      </c>
      <c r="C10" s="132">
        <f>'Planilha Serviços 2019'!K22</f>
        <v>88709.59427000002</v>
      </c>
      <c r="D10" s="59">
        <f>C10/C18</f>
        <v>0.6829676064671476</v>
      </c>
      <c r="E10" s="68">
        <v>1</v>
      </c>
      <c r="F10" s="68"/>
      <c r="G10" s="68">
        <v>0</v>
      </c>
      <c r="H10" s="68">
        <v>0</v>
      </c>
      <c r="I10" s="49">
        <f t="shared" si="0"/>
        <v>1</v>
      </c>
      <c r="L10" s="67"/>
    </row>
    <row r="11" spans="1:12" ht="12" customHeight="1">
      <c r="A11" s="130"/>
      <c r="B11" s="131"/>
      <c r="C11" s="133"/>
      <c r="D11" s="65">
        <f>C10</f>
        <v>88709.59427000002</v>
      </c>
      <c r="E11" s="48">
        <f>E10*D11</f>
        <v>88709.59427000002</v>
      </c>
      <c r="F11" s="48">
        <f>F10*D11</f>
        <v>0</v>
      </c>
      <c r="G11" s="48">
        <f>G10*D11</f>
        <v>0</v>
      </c>
      <c r="H11" s="48">
        <f>H10*D11</f>
        <v>0</v>
      </c>
      <c r="I11" s="50">
        <f t="shared" si="0"/>
        <v>88709.59427000002</v>
      </c>
      <c r="L11" s="67"/>
    </row>
    <row r="12" spans="1:12" ht="12" customHeight="1">
      <c r="A12" s="130">
        <v>4</v>
      </c>
      <c r="B12" s="131" t="str">
        <f>'Planilha Serviços 2019'!C31</f>
        <v>ESQUADRIAS METALICAS/MADEIRA/VIDROS</v>
      </c>
      <c r="C12" s="132">
        <f>'Planilha Serviços 2019'!K31</f>
        <v>13448.950240000002</v>
      </c>
      <c r="D12" s="59">
        <f>C12/C18</f>
        <v>0.1035423217803493</v>
      </c>
      <c r="E12" s="68">
        <v>0.25</v>
      </c>
      <c r="F12" s="68">
        <v>0.5</v>
      </c>
      <c r="G12" s="68">
        <v>0.25</v>
      </c>
      <c r="H12" s="68">
        <v>0</v>
      </c>
      <c r="I12" s="49">
        <f t="shared" si="0"/>
        <v>1</v>
      </c>
      <c r="L12" s="67"/>
    </row>
    <row r="13" spans="1:12" ht="12" customHeight="1">
      <c r="A13" s="130"/>
      <c r="B13" s="131"/>
      <c r="C13" s="133"/>
      <c r="D13" s="65">
        <f>C12</f>
        <v>13448.950240000002</v>
      </c>
      <c r="E13" s="48">
        <f>E12*D13</f>
        <v>3362.2375600000005</v>
      </c>
      <c r="F13" s="48">
        <f>F12*D13</f>
        <v>6724.475120000001</v>
      </c>
      <c r="G13" s="48">
        <f>G12*D13</f>
        <v>3362.2375600000005</v>
      </c>
      <c r="H13" s="48">
        <f>H12*D13</f>
        <v>0</v>
      </c>
      <c r="I13" s="50">
        <f t="shared" si="0"/>
        <v>13448.950240000002</v>
      </c>
      <c r="L13" s="67"/>
    </row>
    <row r="14" spans="1:12" ht="12" customHeight="1">
      <c r="A14" s="130">
        <v>5</v>
      </c>
      <c r="B14" s="131" t="str">
        <f>'Planilha Serviços 2019'!C37</f>
        <v>LOUÇAS E METAIS</v>
      </c>
      <c r="C14" s="132">
        <f>'Planilha Serviços 2019'!K37</f>
        <v>2201.0917500000005</v>
      </c>
      <c r="D14" s="59">
        <f>C14/C18</f>
        <v>0.016946017806559462</v>
      </c>
      <c r="E14" s="68">
        <v>0</v>
      </c>
      <c r="F14" s="68">
        <v>0</v>
      </c>
      <c r="G14" s="68">
        <v>0.5</v>
      </c>
      <c r="H14" s="68">
        <v>0.5</v>
      </c>
      <c r="I14" s="49">
        <f t="shared" si="0"/>
        <v>1</v>
      </c>
      <c r="L14" s="67"/>
    </row>
    <row r="15" spans="1:12" ht="12" customHeight="1">
      <c r="A15" s="130"/>
      <c r="B15" s="131"/>
      <c r="C15" s="133"/>
      <c r="D15" s="65">
        <f>C14</f>
        <v>2201.0917500000005</v>
      </c>
      <c r="E15" s="48">
        <f>E14*D15</f>
        <v>0</v>
      </c>
      <c r="F15" s="48">
        <f>F14*D15</f>
        <v>0</v>
      </c>
      <c r="G15" s="48">
        <f>G14*D15</f>
        <v>1100.5458750000003</v>
      </c>
      <c r="H15" s="48">
        <f>H14*D15</f>
        <v>1100.5458750000003</v>
      </c>
      <c r="I15" s="50">
        <f t="shared" si="0"/>
        <v>2201.0917500000005</v>
      </c>
      <c r="L15" s="67"/>
    </row>
    <row r="16" spans="1:12" ht="12" customHeight="1">
      <c r="A16" s="130">
        <v>6</v>
      </c>
      <c r="B16" s="131" t="str">
        <f>'Planilha Serviços 2019'!C43</f>
        <v>COBERTURA</v>
      </c>
      <c r="C16" s="132">
        <f>'Planilha Serviços 2019'!K43</f>
        <v>4486.262000000001</v>
      </c>
      <c r="D16" s="59">
        <f>C16/C18</f>
        <v>0.03453934881946246</v>
      </c>
      <c r="E16" s="68">
        <v>0</v>
      </c>
      <c r="F16" s="68">
        <v>0</v>
      </c>
      <c r="G16" s="68">
        <v>1</v>
      </c>
      <c r="H16" s="68">
        <v>0</v>
      </c>
      <c r="I16" s="49">
        <f t="shared" si="0"/>
        <v>1</v>
      </c>
      <c r="L16" s="67"/>
    </row>
    <row r="17" spans="1:12" ht="12" customHeight="1">
      <c r="A17" s="130"/>
      <c r="B17" s="131"/>
      <c r="C17" s="133"/>
      <c r="D17" s="65">
        <f>C16</f>
        <v>4486.262000000001</v>
      </c>
      <c r="E17" s="48">
        <f>E16*D17</f>
        <v>0</v>
      </c>
      <c r="F17" s="48">
        <f>F16*D17</f>
        <v>0</v>
      </c>
      <c r="G17" s="48">
        <f>G16*D17</f>
        <v>4486.262000000001</v>
      </c>
      <c r="H17" s="48">
        <f>H16*D17</f>
        <v>0</v>
      </c>
      <c r="I17" s="50">
        <f t="shared" si="0"/>
        <v>4486.262000000001</v>
      </c>
      <c r="L17" s="67"/>
    </row>
    <row r="18" spans="1:12" ht="12" customHeight="1">
      <c r="A18" s="153"/>
      <c r="B18" s="147" t="s">
        <v>71</v>
      </c>
      <c r="C18" s="155">
        <f>SUM(C6:C17)</f>
        <v>129888.43604000003</v>
      </c>
      <c r="D18" s="66">
        <f>D16+D14+D12+D10+D8+D6</f>
        <v>0.9999999999999999</v>
      </c>
      <c r="E18" s="46">
        <f>E19/D19</f>
        <v>0.7415816746021695</v>
      </c>
      <c r="F18" s="46">
        <f>F19/D19</f>
        <v>0.05177116089017465</v>
      </c>
      <c r="G18" s="46">
        <f>G19/D19</f>
        <v>0.19817415560437598</v>
      </c>
      <c r="H18" s="46">
        <f>H19/C18</f>
        <v>0.008473008903279731</v>
      </c>
      <c r="I18" s="49">
        <f t="shared" si="0"/>
        <v>0.9999999999999999</v>
      </c>
      <c r="L18" s="67"/>
    </row>
    <row r="19" spans="1:9" ht="12" customHeight="1">
      <c r="A19" s="154"/>
      <c r="B19" s="148"/>
      <c r="C19" s="156"/>
      <c r="D19" s="60">
        <f>D7+D9+D11+D13+D15+D17</f>
        <v>129888.43604000003</v>
      </c>
      <c r="E19" s="60">
        <f>E7+E9+E11+E13+E15+E17</f>
        <v>96322.88391</v>
      </c>
      <c r="F19" s="60">
        <f>F7+F9+F11+F13+F15+F17</f>
        <v>6724.475120000001</v>
      </c>
      <c r="G19" s="60">
        <f>G7+G9+G11+G13+G15+G17</f>
        <v>25740.531135000005</v>
      </c>
      <c r="H19" s="60">
        <f>H7+H9+H11+H13+H15+H17</f>
        <v>1100.5458750000003</v>
      </c>
      <c r="I19" s="61">
        <f t="shared" si="0"/>
        <v>129888.43604000002</v>
      </c>
    </row>
    <row r="20" spans="1:9" ht="12.75">
      <c r="A20" s="58"/>
      <c r="B20" s="62"/>
      <c r="C20" s="54"/>
      <c r="D20" s="55"/>
      <c r="E20" s="56"/>
      <c r="F20" s="56"/>
      <c r="G20" s="56"/>
      <c r="H20" s="56"/>
      <c r="I20" s="57"/>
    </row>
    <row r="21" spans="1:9" ht="12.75">
      <c r="A21" s="73"/>
      <c r="B21" s="74"/>
      <c r="C21" s="43"/>
      <c r="D21" s="43"/>
      <c r="E21" s="43"/>
      <c r="F21" s="146" t="s">
        <v>129</v>
      </c>
      <c r="G21" s="146"/>
      <c r="H21" s="146"/>
      <c r="I21" s="152"/>
    </row>
    <row r="22" spans="1:9" ht="12.75">
      <c r="A22" s="143" t="s">
        <v>72</v>
      </c>
      <c r="B22" s="144"/>
      <c r="C22" s="144" t="s">
        <v>73</v>
      </c>
      <c r="D22" s="144"/>
      <c r="E22" s="144"/>
      <c r="F22" s="51"/>
      <c r="G22" s="51"/>
      <c r="H22" s="51"/>
      <c r="I22" s="52"/>
    </row>
    <row r="23" spans="1:9" ht="12.75">
      <c r="A23" s="145" t="s">
        <v>74</v>
      </c>
      <c r="B23" s="146"/>
      <c r="C23" s="146" t="s">
        <v>75</v>
      </c>
      <c r="D23" s="146"/>
      <c r="E23" s="146"/>
      <c r="F23" s="51"/>
      <c r="G23" s="51"/>
      <c r="H23" s="51"/>
      <c r="I23" s="52"/>
    </row>
    <row r="24" spans="1:9" ht="12.75">
      <c r="A24" s="149" t="s">
        <v>76</v>
      </c>
      <c r="B24" s="150"/>
      <c r="C24" s="151" t="s">
        <v>77</v>
      </c>
      <c r="D24" s="151"/>
      <c r="E24" s="151"/>
      <c r="F24" s="63"/>
      <c r="G24" s="63"/>
      <c r="H24" s="63"/>
      <c r="I24" s="64"/>
    </row>
    <row r="25" spans="1:9" ht="12.75">
      <c r="A25" s="53"/>
      <c r="B25" s="53"/>
      <c r="C25" s="53"/>
      <c r="D25" s="53"/>
      <c r="E25" s="53"/>
      <c r="F25" s="53"/>
      <c r="G25" s="53"/>
      <c r="H25" s="53"/>
      <c r="I25" s="53"/>
    </row>
  </sheetData>
  <sheetProtection/>
  <mergeCells count="32">
    <mergeCell ref="A24:B24"/>
    <mergeCell ref="C24:E24"/>
    <mergeCell ref="A10:A11"/>
    <mergeCell ref="B10:B11"/>
    <mergeCell ref="C10:C11"/>
    <mergeCell ref="F21:I21"/>
    <mergeCell ref="A18:A19"/>
    <mergeCell ref="C18:C19"/>
    <mergeCell ref="A16:A17"/>
    <mergeCell ref="B16:B17"/>
    <mergeCell ref="A22:B22"/>
    <mergeCell ref="C22:E22"/>
    <mergeCell ref="A23:B23"/>
    <mergeCell ref="C23:E23"/>
    <mergeCell ref="B18:B19"/>
    <mergeCell ref="C16:C17"/>
    <mergeCell ref="A12:A13"/>
    <mergeCell ref="B12:B13"/>
    <mergeCell ref="C12:C13"/>
    <mergeCell ref="A14:A15"/>
    <mergeCell ref="B14:B15"/>
    <mergeCell ref="C14:C15"/>
    <mergeCell ref="A2:I2"/>
    <mergeCell ref="A6:A7"/>
    <mergeCell ref="B6:B7"/>
    <mergeCell ref="C6:C7"/>
    <mergeCell ref="A1:I1"/>
    <mergeCell ref="A8:A9"/>
    <mergeCell ref="B8:B9"/>
    <mergeCell ref="C8:C9"/>
    <mergeCell ref="B4:I4"/>
    <mergeCell ref="A3:I3"/>
  </mergeCells>
  <printOptions/>
  <pageMargins left="0.511811024" right="0.511811024" top="0.787401575" bottom="0.787401575" header="0.31496062" footer="0.31496062"/>
  <pageSetup fitToHeight="0" fitToWidth="1" orientation="landscape" paperSize="9" r:id="rId2"/>
  <drawing r:id="rId1"/>
</worksheet>
</file>

<file path=xl/worksheets/sheet2.xml><?xml version="1.0" encoding="utf-8"?>
<worksheet xmlns="http://schemas.openxmlformats.org/spreadsheetml/2006/main" xmlns:r="http://schemas.openxmlformats.org/officeDocument/2006/relationships">
  <dimension ref="A1:R52"/>
  <sheetViews>
    <sheetView tabSelected="1" zoomScalePageLayoutView="0" workbookViewId="0" topLeftCell="A1">
      <selection activeCell="Q13" sqref="Q13"/>
    </sheetView>
  </sheetViews>
  <sheetFormatPr defaultColWidth="9.140625" defaultRowHeight="12.75"/>
  <cols>
    <col min="1" max="1" width="5.421875" style="3" bestFit="1" customWidth="1"/>
    <col min="2" max="2" width="12.28125" style="72" bestFit="1" customWidth="1"/>
    <col min="3" max="3" width="50.7109375" style="12" customWidth="1"/>
    <col min="4" max="4" width="11.7109375" style="107" customWidth="1"/>
    <col min="5" max="5" width="11.7109375" style="8" customWidth="1"/>
    <col min="6" max="6" width="10.7109375" style="9" customWidth="1"/>
    <col min="7" max="7" width="10.00390625" style="9" customWidth="1"/>
    <col min="8" max="8" width="8.00390625" style="84" customWidth="1"/>
    <col min="9" max="9" width="12.57421875" style="103" bestFit="1" customWidth="1"/>
    <col min="10" max="10" width="13.28125" style="2" bestFit="1" customWidth="1"/>
    <col min="11" max="11" width="13.28125" style="33" bestFit="1" customWidth="1"/>
    <col min="12" max="12" width="14.8515625" style="2" hidden="1" customWidth="1"/>
    <col min="13" max="13" width="19.140625" style="2" hidden="1" customWidth="1"/>
    <col min="14" max="14" width="14.8515625" style="2" hidden="1" customWidth="1"/>
    <col min="15" max="16384" width="9.140625" style="1" customWidth="1"/>
  </cols>
  <sheetData>
    <row r="1" spans="1:18" ht="23.25">
      <c r="A1" s="157" t="s">
        <v>19</v>
      </c>
      <c r="B1" s="158"/>
      <c r="C1" s="158"/>
      <c r="D1" s="158"/>
      <c r="E1" s="158"/>
      <c r="F1" s="158"/>
      <c r="G1" s="158"/>
      <c r="H1" s="158"/>
      <c r="I1" s="158"/>
      <c r="J1" s="158"/>
      <c r="K1" s="158"/>
      <c r="L1" s="158"/>
      <c r="M1" s="158"/>
      <c r="N1" s="159"/>
      <c r="P1" s="75"/>
      <c r="Q1" s="75"/>
      <c r="R1" s="75"/>
    </row>
    <row r="2" spans="1:18" ht="15">
      <c r="A2" s="160" t="s">
        <v>101</v>
      </c>
      <c r="B2" s="161"/>
      <c r="C2" s="161"/>
      <c r="D2" s="161"/>
      <c r="E2" s="161"/>
      <c r="F2" s="161"/>
      <c r="G2" s="161"/>
      <c r="H2" s="161"/>
      <c r="I2" s="161"/>
      <c r="J2" s="161"/>
      <c r="K2" s="161"/>
      <c r="L2" s="161"/>
      <c r="M2" s="161"/>
      <c r="N2" s="162"/>
      <c r="P2" s="75"/>
      <c r="Q2" s="75"/>
      <c r="R2" s="75"/>
    </row>
    <row r="3" spans="1:18" ht="12.75">
      <c r="A3" s="163" t="s">
        <v>44</v>
      </c>
      <c r="B3" s="164"/>
      <c r="C3" s="165"/>
      <c r="D3" s="166" t="s">
        <v>45</v>
      </c>
      <c r="E3" s="166"/>
      <c r="F3" s="167" t="s">
        <v>79</v>
      </c>
      <c r="G3" s="167"/>
      <c r="H3" s="168" t="s">
        <v>39</v>
      </c>
      <c r="I3" s="168"/>
      <c r="J3" s="189" t="s">
        <v>40</v>
      </c>
      <c r="K3" s="189"/>
      <c r="L3" s="123" t="s">
        <v>41</v>
      </c>
      <c r="M3" s="122" t="s">
        <v>20</v>
      </c>
      <c r="N3" s="13"/>
      <c r="P3" s="75"/>
      <c r="Q3" s="75"/>
      <c r="R3" s="75"/>
    </row>
    <row r="4" spans="1:18" ht="12.75">
      <c r="A4" s="163" t="s">
        <v>46</v>
      </c>
      <c r="B4" s="164"/>
      <c r="C4" s="165"/>
      <c r="D4" s="169" t="s">
        <v>132</v>
      </c>
      <c r="E4" s="170"/>
      <c r="F4" s="171" t="s">
        <v>169</v>
      </c>
      <c r="G4" s="171"/>
      <c r="H4" s="177" t="s">
        <v>170</v>
      </c>
      <c r="I4" s="178"/>
      <c r="J4" s="190"/>
      <c r="K4" s="190"/>
      <c r="L4" s="118"/>
      <c r="M4" s="14" t="s">
        <v>21</v>
      </c>
      <c r="N4" s="15"/>
      <c r="P4" s="75"/>
      <c r="Q4" s="75"/>
      <c r="R4" s="75"/>
    </row>
    <row r="5" spans="1:18" ht="12.75">
      <c r="A5" s="172" t="s">
        <v>22</v>
      </c>
      <c r="B5" s="173" t="s">
        <v>83</v>
      </c>
      <c r="C5" s="174"/>
      <c r="D5" s="167" t="s">
        <v>42</v>
      </c>
      <c r="E5" s="167"/>
      <c r="F5" s="167"/>
      <c r="G5" s="191" t="s">
        <v>131</v>
      </c>
      <c r="H5" s="192"/>
      <c r="I5" s="192"/>
      <c r="J5" s="192"/>
      <c r="K5" s="193"/>
      <c r="L5" s="179" t="s">
        <v>43</v>
      </c>
      <c r="M5" s="179"/>
      <c r="N5" s="179"/>
      <c r="P5" s="75"/>
      <c r="Q5" s="75"/>
      <c r="R5" s="75"/>
    </row>
    <row r="6" spans="1:18" ht="15.75">
      <c r="A6" s="172"/>
      <c r="B6" s="175"/>
      <c r="C6" s="176"/>
      <c r="D6" s="167" t="s">
        <v>65</v>
      </c>
      <c r="E6" s="167"/>
      <c r="F6" s="167"/>
      <c r="G6" s="194" t="s">
        <v>47</v>
      </c>
      <c r="H6" s="194"/>
      <c r="I6" s="194"/>
      <c r="J6" s="194"/>
      <c r="K6" s="194"/>
      <c r="L6" s="16" t="s">
        <v>23</v>
      </c>
      <c r="M6" s="121" t="s">
        <v>24</v>
      </c>
      <c r="N6" s="16" t="s">
        <v>25</v>
      </c>
      <c r="P6" s="75"/>
      <c r="Q6" s="75"/>
      <c r="R6" s="75"/>
    </row>
    <row r="7" spans="1:18" ht="12.75">
      <c r="A7" s="172" t="s">
        <v>26</v>
      </c>
      <c r="B7" s="180" t="s">
        <v>102</v>
      </c>
      <c r="C7" s="181"/>
      <c r="D7" s="196" t="s">
        <v>103</v>
      </c>
      <c r="E7" s="171"/>
      <c r="F7" s="171"/>
      <c r="G7" s="195">
        <f>K45</f>
        <v>129888.43604000003</v>
      </c>
      <c r="H7" s="195"/>
      <c r="I7" s="195"/>
      <c r="J7" s="195"/>
      <c r="K7" s="195"/>
      <c r="L7" s="17"/>
      <c r="M7" s="119"/>
      <c r="N7" s="17"/>
      <c r="P7" s="75"/>
      <c r="Q7" s="75"/>
      <c r="R7" s="75"/>
    </row>
    <row r="8" spans="1:18" ht="12.75">
      <c r="A8" s="172"/>
      <c r="B8" s="182"/>
      <c r="C8" s="183"/>
      <c r="D8" s="171"/>
      <c r="E8" s="171"/>
      <c r="F8" s="171"/>
      <c r="G8" s="195"/>
      <c r="H8" s="195"/>
      <c r="I8" s="195"/>
      <c r="J8" s="195"/>
      <c r="K8" s="195"/>
      <c r="L8" s="18"/>
      <c r="M8" s="120"/>
      <c r="N8" s="19"/>
      <c r="P8" s="75"/>
      <c r="Q8" s="75"/>
      <c r="R8" s="75"/>
    </row>
    <row r="9" spans="1:14" ht="12.75">
      <c r="A9" s="179" t="s">
        <v>0</v>
      </c>
      <c r="B9" s="121" t="s">
        <v>27</v>
      </c>
      <c r="C9" s="172" t="s">
        <v>28</v>
      </c>
      <c r="D9" s="187" t="s">
        <v>29</v>
      </c>
      <c r="E9" s="179" t="s">
        <v>30</v>
      </c>
      <c r="F9" s="179"/>
      <c r="G9" s="179"/>
      <c r="H9" s="203" t="s">
        <v>63</v>
      </c>
      <c r="I9" s="215" t="s">
        <v>31</v>
      </c>
      <c r="J9" s="184" t="s">
        <v>32</v>
      </c>
      <c r="K9" s="16" t="s">
        <v>62</v>
      </c>
      <c r="L9" s="179" t="s">
        <v>33</v>
      </c>
      <c r="M9" s="179"/>
      <c r="N9" s="179"/>
    </row>
    <row r="10" spans="1:14" ht="12.75">
      <c r="A10" s="179"/>
      <c r="B10" s="230" t="s">
        <v>37</v>
      </c>
      <c r="C10" s="172"/>
      <c r="D10" s="187"/>
      <c r="E10" s="179"/>
      <c r="F10" s="179"/>
      <c r="G10" s="179"/>
      <c r="H10" s="204"/>
      <c r="I10" s="215"/>
      <c r="J10" s="242"/>
      <c r="K10" s="184" t="s">
        <v>48</v>
      </c>
      <c r="L10" s="179" t="s">
        <v>34</v>
      </c>
      <c r="M10" s="186" t="s">
        <v>35</v>
      </c>
      <c r="N10" s="186" t="s">
        <v>36</v>
      </c>
    </row>
    <row r="11" spans="1:14" ht="25.5">
      <c r="A11" s="179"/>
      <c r="B11" s="231"/>
      <c r="C11" s="172"/>
      <c r="D11" s="188"/>
      <c r="E11" s="108" t="s">
        <v>38</v>
      </c>
      <c r="F11" s="108" t="s">
        <v>35</v>
      </c>
      <c r="G11" s="108" t="s">
        <v>36</v>
      </c>
      <c r="H11" s="204"/>
      <c r="I11" s="215"/>
      <c r="J11" s="185"/>
      <c r="K11" s="185"/>
      <c r="L11" s="179"/>
      <c r="M11" s="186"/>
      <c r="N11" s="186"/>
    </row>
    <row r="12" spans="1:15" s="2" customFormat="1" ht="12.75">
      <c r="A12" s="6">
        <v>1</v>
      </c>
      <c r="B12" s="70"/>
      <c r="C12" s="89" t="s">
        <v>145</v>
      </c>
      <c r="D12" s="109"/>
      <c r="E12" s="38"/>
      <c r="F12" s="38"/>
      <c r="G12" s="38"/>
      <c r="H12" s="110"/>
      <c r="I12" s="97" t="s">
        <v>100</v>
      </c>
      <c r="J12" s="39">
        <f>SUM(J13:J18)</f>
        <v>3864.5928000000004</v>
      </c>
      <c r="K12" s="39">
        <f>SUM(K13:K18)</f>
        <v>4251.05208</v>
      </c>
      <c r="L12" s="27"/>
      <c r="M12" s="28"/>
      <c r="N12" s="28"/>
      <c r="O12" s="34"/>
    </row>
    <row r="13" spans="1:15" s="2" customFormat="1" ht="51">
      <c r="A13" s="5" t="s">
        <v>90</v>
      </c>
      <c r="B13" s="115" t="s">
        <v>134</v>
      </c>
      <c r="C13" s="85" t="s">
        <v>152</v>
      </c>
      <c r="D13" s="111">
        <v>30.18</v>
      </c>
      <c r="E13" s="27"/>
      <c r="F13" s="27"/>
      <c r="G13" s="27"/>
      <c r="H13" s="4" t="s">
        <v>104</v>
      </c>
      <c r="I13" s="98">
        <v>45.92</v>
      </c>
      <c r="J13" s="22">
        <f aca="true" t="shared" si="0" ref="J13:J18">D13*I13</f>
        <v>1385.8656</v>
      </c>
      <c r="K13" s="40">
        <f aca="true" t="shared" si="1" ref="K13:K18">J13*1.1</f>
        <v>1524.4521600000003</v>
      </c>
      <c r="L13" s="27"/>
      <c r="M13" s="28"/>
      <c r="N13" s="28"/>
      <c r="O13" s="34"/>
    </row>
    <row r="14" spans="1:15" s="2" customFormat="1" ht="25.5">
      <c r="A14" s="5" t="s">
        <v>127</v>
      </c>
      <c r="B14" s="115" t="s">
        <v>135</v>
      </c>
      <c r="C14" s="85" t="s">
        <v>146</v>
      </c>
      <c r="D14" s="111">
        <v>53.63</v>
      </c>
      <c r="E14" s="27"/>
      <c r="F14" s="27"/>
      <c r="G14" s="27"/>
      <c r="H14" s="4" t="s">
        <v>139</v>
      </c>
      <c r="I14" s="98">
        <v>7.44</v>
      </c>
      <c r="J14" s="22">
        <f t="shared" si="0"/>
        <v>399.0072</v>
      </c>
      <c r="K14" s="40">
        <f t="shared" si="1"/>
        <v>438.90792000000005</v>
      </c>
      <c r="L14" s="27"/>
      <c r="M14" s="28"/>
      <c r="N14" s="28"/>
      <c r="O14" s="34"/>
    </row>
    <row r="15" spans="1:15" s="2" customFormat="1" ht="25.5">
      <c r="A15" s="5" t="s">
        <v>128</v>
      </c>
      <c r="B15" s="115" t="s">
        <v>136</v>
      </c>
      <c r="C15" s="85" t="s">
        <v>147</v>
      </c>
      <c r="D15" s="111">
        <v>6</v>
      </c>
      <c r="E15" s="27"/>
      <c r="F15" s="27"/>
      <c r="G15" s="27"/>
      <c r="H15" s="4" t="s">
        <v>104</v>
      </c>
      <c r="I15" s="98">
        <v>31.25</v>
      </c>
      <c r="J15" s="22">
        <f t="shared" si="0"/>
        <v>187.5</v>
      </c>
      <c r="K15" s="40">
        <f t="shared" si="1"/>
        <v>206.25000000000003</v>
      </c>
      <c r="L15" s="27"/>
      <c r="M15" s="28"/>
      <c r="N15" s="28"/>
      <c r="O15" s="34"/>
    </row>
    <row r="16" spans="1:15" s="2" customFormat="1" ht="38.25">
      <c r="A16" s="5" t="s">
        <v>142</v>
      </c>
      <c r="B16" s="115" t="s">
        <v>137</v>
      </c>
      <c r="C16" s="85" t="s">
        <v>148</v>
      </c>
      <c r="D16" s="111">
        <v>0.64</v>
      </c>
      <c r="E16" s="27"/>
      <c r="F16" s="27"/>
      <c r="G16" s="27"/>
      <c r="H16" s="4" t="s">
        <v>138</v>
      </c>
      <c r="I16" s="98">
        <v>278.74</v>
      </c>
      <c r="J16" s="22">
        <f t="shared" si="0"/>
        <v>178.39360000000002</v>
      </c>
      <c r="K16" s="40">
        <f t="shared" si="1"/>
        <v>196.23296000000005</v>
      </c>
      <c r="L16" s="27"/>
      <c r="M16" s="28"/>
      <c r="N16" s="28"/>
      <c r="O16" s="34"/>
    </row>
    <row r="17" spans="1:15" s="2" customFormat="1" ht="38.25">
      <c r="A17" s="5" t="s">
        <v>143</v>
      </c>
      <c r="B17" s="70" t="s">
        <v>110</v>
      </c>
      <c r="C17" s="11" t="s">
        <v>149</v>
      </c>
      <c r="D17" s="91">
        <v>62.48</v>
      </c>
      <c r="E17" s="27"/>
      <c r="F17" s="27"/>
      <c r="G17" s="27"/>
      <c r="H17" s="4" t="s">
        <v>104</v>
      </c>
      <c r="I17" s="98">
        <v>5.63</v>
      </c>
      <c r="J17" s="22">
        <f t="shared" si="0"/>
        <v>351.76239999999996</v>
      </c>
      <c r="K17" s="40">
        <f t="shared" si="1"/>
        <v>386.93863999999996</v>
      </c>
      <c r="L17" s="27"/>
      <c r="M17" s="28"/>
      <c r="N17" s="28"/>
      <c r="O17" s="34"/>
    </row>
    <row r="18" spans="1:15" s="2" customFormat="1" ht="25.5">
      <c r="A18" s="5" t="s">
        <v>144</v>
      </c>
      <c r="B18" s="70" t="s">
        <v>108</v>
      </c>
      <c r="C18" s="11" t="s">
        <v>109</v>
      </c>
      <c r="D18" s="90">
        <v>62.48</v>
      </c>
      <c r="E18" s="27"/>
      <c r="F18" s="27"/>
      <c r="G18" s="27"/>
      <c r="H18" s="4" t="s">
        <v>104</v>
      </c>
      <c r="I18" s="98">
        <v>21.8</v>
      </c>
      <c r="J18" s="22">
        <f t="shared" si="0"/>
        <v>1362.064</v>
      </c>
      <c r="K18" s="40">
        <f t="shared" si="1"/>
        <v>1498.2704</v>
      </c>
      <c r="L18" s="27"/>
      <c r="M18" s="28"/>
      <c r="N18" s="28"/>
      <c r="O18" s="34"/>
    </row>
    <row r="19" spans="1:14" ht="12.75">
      <c r="A19" s="6">
        <v>2</v>
      </c>
      <c r="B19" s="20"/>
      <c r="C19" s="21" t="s">
        <v>11</v>
      </c>
      <c r="D19" s="109"/>
      <c r="E19" s="38"/>
      <c r="F19" s="38"/>
      <c r="G19" s="38"/>
      <c r="H19" s="110"/>
      <c r="I19" s="97" t="s">
        <v>100</v>
      </c>
      <c r="J19" s="39">
        <f>SUM(J20:J21)</f>
        <v>15264.987000000001</v>
      </c>
      <c r="K19" s="39">
        <f>SUM(K20:K21)</f>
        <v>16791.4857</v>
      </c>
      <c r="L19" s="27"/>
      <c r="M19" s="27"/>
      <c r="N19" s="27"/>
    </row>
    <row r="20" spans="1:14" ht="25.5">
      <c r="A20" s="5" t="s">
        <v>111</v>
      </c>
      <c r="B20" s="94" t="s">
        <v>89</v>
      </c>
      <c r="C20" s="124" t="s">
        <v>88</v>
      </c>
      <c r="D20" s="92">
        <v>228.59</v>
      </c>
      <c r="E20" s="27"/>
      <c r="F20" s="27"/>
      <c r="G20" s="27"/>
      <c r="H20" s="4" t="s">
        <v>104</v>
      </c>
      <c r="I20" s="99">
        <v>12.18</v>
      </c>
      <c r="J20" s="22">
        <f>D20*I20</f>
        <v>2784.2262</v>
      </c>
      <c r="K20" s="40">
        <f>J20*1.1</f>
        <v>3062.6488200000003</v>
      </c>
      <c r="L20" s="27"/>
      <c r="M20" s="27"/>
      <c r="N20" s="27"/>
    </row>
    <row r="21" spans="1:14" ht="38.25">
      <c r="A21" s="5" t="s">
        <v>112</v>
      </c>
      <c r="B21" s="70" t="s">
        <v>5</v>
      </c>
      <c r="C21" s="11" t="s">
        <v>133</v>
      </c>
      <c r="D21" s="92">
        <v>250.92</v>
      </c>
      <c r="E21" s="27"/>
      <c r="F21" s="27"/>
      <c r="G21" s="27"/>
      <c r="H21" s="4" t="s">
        <v>104</v>
      </c>
      <c r="I21" s="98">
        <v>49.74</v>
      </c>
      <c r="J21" s="22">
        <f>D21*I21</f>
        <v>12480.7608</v>
      </c>
      <c r="K21" s="40">
        <f>J21*1.1</f>
        <v>13728.83688</v>
      </c>
      <c r="L21" s="27"/>
      <c r="M21" s="27"/>
      <c r="N21" s="27"/>
    </row>
    <row r="22" spans="1:14" s="7" customFormat="1" ht="12.75">
      <c r="A22" s="6">
        <v>3</v>
      </c>
      <c r="B22" s="20"/>
      <c r="C22" s="6" t="s">
        <v>2</v>
      </c>
      <c r="D22" s="109"/>
      <c r="E22" s="38"/>
      <c r="F22" s="38"/>
      <c r="G22" s="38"/>
      <c r="H22" s="110"/>
      <c r="I22" s="97" t="s">
        <v>100</v>
      </c>
      <c r="J22" s="39">
        <f>SUM(J23:J30)</f>
        <v>80645.0857</v>
      </c>
      <c r="K22" s="39">
        <f>SUM(K23:K30)</f>
        <v>88709.59427000002</v>
      </c>
      <c r="L22" s="29"/>
      <c r="M22" s="29"/>
      <c r="N22" s="29"/>
    </row>
    <row r="23" spans="1:14" ht="25.5">
      <c r="A23" s="5" t="s">
        <v>91</v>
      </c>
      <c r="B23" s="70" t="s">
        <v>105</v>
      </c>
      <c r="C23" s="85" t="s">
        <v>165</v>
      </c>
      <c r="D23" s="92">
        <v>153.6</v>
      </c>
      <c r="E23" s="30"/>
      <c r="F23" s="79"/>
      <c r="G23" s="79"/>
      <c r="H23" s="81" t="s">
        <v>104</v>
      </c>
      <c r="I23" s="100">
        <v>17.68</v>
      </c>
      <c r="J23" s="22">
        <f aca="true" t="shared" si="2" ref="J23:J30">D23*I23</f>
        <v>2715.6479999999997</v>
      </c>
      <c r="K23" s="40">
        <f aca="true" t="shared" si="3" ref="K23:K30">J23*1.1</f>
        <v>2987.2128</v>
      </c>
      <c r="L23" s="27"/>
      <c r="M23" s="27"/>
      <c r="N23" s="27"/>
    </row>
    <row r="24" spans="1:14" ht="25.5">
      <c r="A24" s="5" t="s">
        <v>113</v>
      </c>
      <c r="B24" s="117" t="s">
        <v>161</v>
      </c>
      <c r="C24" s="85" t="s">
        <v>166</v>
      </c>
      <c r="D24" s="92">
        <v>307.2</v>
      </c>
      <c r="E24" s="30"/>
      <c r="F24" s="79"/>
      <c r="G24" s="79"/>
      <c r="H24" s="81" t="s">
        <v>104</v>
      </c>
      <c r="I24" s="100">
        <v>2.24</v>
      </c>
      <c r="J24" s="22">
        <f t="shared" si="2"/>
        <v>688.128</v>
      </c>
      <c r="K24" s="40">
        <f t="shared" si="3"/>
        <v>756.9408000000001</v>
      </c>
      <c r="L24" s="27"/>
      <c r="M24" s="27"/>
      <c r="N24" s="27"/>
    </row>
    <row r="25" spans="1:14" ht="25.5">
      <c r="A25" s="5" t="s">
        <v>92</v>
      </c>
      <c r="B25" s="117" t="s">
        <v>162</v>
      </c>
      <c r="C25" s="85" t="s">
        <v>164</v>
      </c>
      <c r="D25" s="92">
        <v>54</v>
      </c>
      <c r="E25" s="27"/>
      <c r="F25" s="27"/>
      <c r="G25" s="27"/>
      <c r="H25" s="81" t="s">
        <v>104</v>
      </c>
      <c r="I25" s="98">
        <v>2.51</v>
      </c>
      <c r="J25" s="22">
        <f t="shared" si="2"/>
        <v>135.54</v>
      </c>
      <c r="K25" s="40">
        <f t="shared" si="3"/>
        <v>149.094</v>
      </c>
      <c r="L25" s="27"/>
      <c r="M25" s="27"/>
      <c r="N25" s="27"/>
    </row>
    <row r="26" spans="1:14" ht="25.5">
      <c r="A26" s="5" t="s">
        <v>93</v>
      </c>
      <c r="B26" s="70" t="s">
        <v>9</v>
      </c>
      <c r="C26" s="11" t="s">
        <v>15</v>
      </c>
      <c r="D26" s="92">
        <v>3702.23</v>
      </c>
      <c r="E26" s="27"/>
      <c r="F26" s="27"/>
      <c r="G26" s="27"/>
      <c r="H26" s="4" t="s">
        <v>104</v>
      </c>
      <c r="I26" s="98">
        <v>9.81</v>
      </c>
      <c r="J26" s="22">
        <f t="shared" si="2"/>
        <v>36318.8763</v>
      </c>
      <c r="K26" s="40">
        <f t="shared" si="3"/>
        <v>39950.76393000001</v>
      </c>
      <c r="L26" s="27"/>
      <c r="M26" s="27"/>
      <c r="N26" s="27"/>
    </row>
    <row r="27" spans="1:14" ht="25.5">
      <c r="A27" s="5" t="s">
        <v>94</v>
      </c>
      <c r="B27" s="76" t="s">
        <v>12</v>
      </c>
      <c r="C27" s="11" t="s">
        <v>16</v>
      </c>
      <c r="D27" s="92">
        <v>1602.24</v>
      </c>
      <c r="E27" s="27"/>
      <c r="F27" s="27"/>
      <c r="G27" s="27"/>
      <c r="H27" s="4" t="s">
        <v>104</v>
      </c>
      <c r="I27" s="98">
        <v>10.88</v>
      </c>
      <c r="J27" s="22">
        <f t="shared" si="2"/>
        <v>17432.3712</v>
      </c>
      <c r="K27" s="40">
        <f t="shared" si="3"/>
        <v>19175.608320000003</v>
      </c>
      <c r="L27" s="27"/>
      <c r="M27" s="27"/>
      <c r="N27" s="27"/>
    </row>
    <row r="28" spans="1:14" ht="25.5">
      <c r="A28" s="5" t="s">
        <v>95</v>
      </c>
      <c r="B28" s="77" t="s">
        <v>10</v>
      </c>
      <c r="C28" s="78" t="s">
        <v>17</v>
      </c>
      <c r="D28" s="92">
        <v>183.46</v>
      </c>
      <c r="E28" s="27"/>
      <c r="F28" s="27"/>
      <c r="G28" s="27"/>
      <c r="H28" s="4" t="s">
        <v>104</v>
      </c>
      <c r="I28" s="98">
        <v>14.65</v>
      </c>
      <c r="J28" s="22">
        <f t="shared" si="2"/>
        <v>2687.6890000000003</v>
      </c>
      <c r="K28" s="40">
        <f t="shared" si="3"/>
        <v>2956.457900000001</v>
      </c>
      <c r="L28" s="27"/>
      <c r="M28" s="27"/>
      <c r="N28" s="27"/>
    </row>
    <row r="29" spans="1:14" ht="38.25">
      <c r="A29" s="5" t="s">
        <v>99</v>
      </c>
      <c r="B29" s="93" t="s">
        <v>84</v>
      </c>
      <c r="C29" s="86" t="s">
        <v>159</v>
      </c>
      <c r="D29" s="92">
        <v>505.34</v>
      </c>
      <c r="E29" s="27"/>
      <c r="F29" s="27"/>
      <c r="G29" s="27"/>
      <c r="H29" s="4" t="s">
        <v>104</v>
      </c>
      <c r="I29" s="98">
        <v>22.98</v>
      </c>
      <c r="J29" s="22">
        <f t="shared" si="2"/>
        <v>11612.7132</v>
      </c>
      <c r="K29" s="40">
        <f t="shared" si="3"/>
        <v>12773.984520000002</v>
      </c>
      <c r="L29" s="27"/>
      <c r="M29" s="27"/>
      <c r="N29" s="27"/>
    </row>
    <row r="30" spans="1:14" ht="38.25">
      <c r="A30" s="5" t="s">
        <v>163</v>
      </c>
      <c r="B30" s="93" t="s">
        <v>84</v>
      </c>
      <c r="C30" s="86" t="s">
        <v>160</v>
      </c>
      <c r="D30" s="92">
        <v>394</v>
      </c>
      <c r="E30" s="27"/>
      <c r="F30" s="27"/>
      <c r="G30" s="27"/>
      <c r="H30" s="4" t="s">
        <v>104</v>
      </c>
      <c r="I30" s="98">
        <v>22.98</v>
      </c>
      <c r="J30" s="22">
        <f t="shared" si="2"/>
        <v>9054.12</v>
      </c>
      <c r="K30" s="40">
        <f t="shared" si="3"/>
        <v>9959.532000000001</v>
      </c>
      <c r="L30" s="27"/>
      <c r="M30" s="27"/>
      <c r="N30" s="27"/>
    </row>
    <row r="31" spans="1:14" ht="12.75">
      <c r="A31" s="6">
        <v>4</v>
      </c>
      <c r="B31" s="20"/>
      <c r="C31" s="121" t="s">
        <v>7</v>
      </c>
      <c r="D31" s="109"/>
      <c r="E31" s="38"/>
      <c r="F31" s="38"/>
      <c r="G31" s="38"/>
      <c r="H31" s="110"/>
      <c r="I31" s="97" t="s">
        <v>100</v>
      </c>
      <c r="J31" s="39">
        <f>SUM(J32:J36)</f>
        <v>12226.3184</v>
      </c>
      <c r="K31" s="39">
        <f>SUM(K32:K36)</f>
        <v>13448.950240000002</v>
      </c>
      <c r="L31" s="27"/>
      <c r="M31" s="27"/>
      <c r="N31" s="27"/>
    </row>
    <row r="32" spans="1:14" ht="38.25">
      <c r="A32" s="5" t="s">
        <v>114</v>
      </c>
      <c r="B32" s="70" t="s">
        <v>119</v>
      </c>
      <c r="C32" s="96" t="s">
        <v>167</v>
      </c>
      <c r="D32" s="104">
        <v>11.52</v>
      </c>
      <c r="E32" s="95"/>
      <c r="F32" s="5"/>
      <c r="G32" s="5"/>
      <c r="H32" s="4" t="s">
        <v>104</v>
      </c>
      <c r="I32" s="100">
        <v>258.67</v>
      </c>
      <c r="J32" s="22">
        <f>D32*I32</f>
        <v>2979.8784</v>
      </c>
      <c r="K32" s="40">
        <f>J32*1.1</f>
        <v>3277.8662400000003</v>
      </c>
      <c r="L32" s="27"/>
      <c r="M32" s="27"/>
      <c r="N32" s="27"/>
    </row>
    <row r="33" spans="1:14" ht="12.75">
      <c r="A33" s="5" t="s">
        <v>115</v>
      </c>
      <c r="B33" s="71" t="s">
        <v>3</v>
      </c>
      <c r="C33" s="10" t="s">
        <v>120</v>
      </c>
      <c r="D33" s="92">
        <v>8.19</v>
      </c>
      <c r="E33" s="27"/>
      <c r="F33" s="27"/>
      <c r="G33" s="27"/>
      <c r="H33" s="4" t="s">
        <v>104</v>
      </c>
      <c r="I33" s="98">
        <v>282.38</v>
      </c>
      <c r="J33" s="22">
        <f>D33*I33</f>
        <v>2312.6922</v>
      </c>
      <c r="K33" s="40">
        <f>J33*1.1</f>
        <v>2543.96142</v>
      </c>
      <c r="L33" s="27"/>
      <c r="M33" s="27"/>
      <c r="N33" s="27"/>
    </row>
    <row r="34" spans="1:14" ht="25.5">
      <c r="A34" s="5" t="s">
        <v>116</v>
      </c>
      <c r="B34" s="70" t="s">
        <v>106</v>
      </c>
      <c r="C34" s="88" t="s">
        <v>121</v>
      </c>
      <c r="D34" s="92">
        <v>1</v>
      </c>
      <c r="E34" s="27"/>
      <c r="F34" s="27"/>
      <c r="G34" s="27"/>
      <c r="H34" s="4" t="s">
        <v>13</v>
      </c>
      <c r="I34" s="98">
        <v>281.26</v>
      </c>
      <c r="J34" s="22">
        <f>D34*I34</f>
        <v>281.26</v>
      </c>
      <c r="K34" s="40">
        <f>J34*1.1</f>
        <v>309.386</v>
      </c>
      <c r="L34" s="27"/>
      <c r="M34" s="27"/>
      <c r="N34" s="27"/>
    </row>
    <row r="35" spans="1:14" ht="42" customHeight="1">
      <c r="A35" s="5" t="s">
        <v>117</v>
      </c>
      <c r="B35" s="70" t="s">
        <v>107</v>
      </c>
      <c r="C35" s="88" t="s">
        <v>153</v>
      </c>
      <c r="D35" s="92">
        <v>4</v>
      </c>
      <c r="E35" s="27"/>
      <c r="F35" s="27"/>
      <c r="G35" s="27"/>
      <c r="H35" s="4" t="s">
        <v>6</v>
      </c>
      <c r="I35" s="98">
        <v>290.77</v>
      </c>
      <c r="J35" s="22">
        <f>D35*I35</f>
        <v>1163.08</v>
      </c>
      <c r="K35" s="40">
        <f>J35*1.1</f>
        <v>1279.388</v>
      </c>
      <c r="L35" s="27"/>
      <c r="M35" s="27"/>
      <c r="N35" s="27"/>
    </row>
    <row r="36" spans="1:14" ht="25.5">
      <c r="A36" s="5" t="s">
        <v>118</v>
      </c>
      <c r="B36" s="80" t="s">
        <v>97</v>
      </c>
      <c r="C36" s="87" t="s">
        <v>98</v>
      </c>
      <c r="D36" s="92">
        <v>10.26</v>
      </c>
      <c r="E36" s="27"/>
      <c r="F36" s="27"/>
      <c r="G36" s="27"/>
      <c r="H36" s="4" t="s">
        <v>104</v>
      </c>
      <c r="I36" s="98">
        <v>535.03</v>
      </c>
      <c r="J36" s="22">
        <f>D36*I36</f>
        <v>5489.4078</v>
      </c>
      <c r="K36" s="40">
        <f>J36*1.1</f>
        <v>6038.348580000001</v>
      </c>
      <c r="L36" s="27"/>
      <c r="M36" s="27"/>
      <c r="N36" s="27"/>
    </row>
    <row r="37" spans="1:14" ht="12.75">
      <c r="A37" s="6">
        <v>5</v>
      </c>
      <c r="B37" s="70"/>
      <c r="C37" s="32" t="s">
        <v>14</v>
      </c>
      <c r="D37" s="109"/>
      <c r="E37" s="38"/>
      <c r="F37" s="38"/>
      <c r="G37" s="38"/>
      <c r="H37" s="110"/>
      <c r="I37" s="97" t="s">
        <v>100</v>
      </c>
      <c r="J37" s="39">
        <f>SUM(J38:J42)</f>
        <v>2000.9924999999998</v>
      </c>
      <c r="K37" s="39">
        <f>SUM(K38:K42)</f>
        <v>2201.0917500000005</v>
      </c>
      <c r="L37" s="27"/>
      <c r="M37" s="27"/>
      <c r="N37" s="27"/>
    </row>
    <row r="38" spans="1:14" ht="25.5">
      <c r="A38" s="5" t="s">
        <v>1</v>
      </c>
      <c r="B38" s="116" t="s">
        <v>141</v>
      </c>
      <c r="C38" s="85" t="s">
        <v>154</v>
      </c>
      <c r="D38" s="92">
        <v>0.57</v>
      </c>
      <c r="E38" s="114"/>
      <c r="F38" s="114"/>
      <c r="G38" s="114"/>
      <c r="H38" s="4" t="s">
        <v>104</v>
      </c>
      <c r="I38" s="100">
        <v>405.25</v>
      </c>
      <c r="J38" s="22">
        <f>D38*I38</f>
        <v>230.99249999999998</v>
      </c>
      <c r="K38" s="40">
        <f>J38*1.1</f>
        <v>254.09175</v>
      </c>
      <c r="L38" s="27"/>
      <c r="M38" s="27"/>
      <c r="N38" s="27"/>
    </row>
    <row r="39" spans="1:14" ht="63.75">
      <c r="A39" s="5" t="s">
        <v>96</v>
      </c>
      <c r="B39" s="116" t="s">
        <v>140</v>
      </c>
      <c r="C39" s="85" t="s">
        <v>155</v>
      </c>
      <c r="D39" s="92">
        <v>1</v>
      </c>
      <c r="E39" s="114"/>
      <c r="F39" s="114"/>
      <c r="G39" s="114"/>
      <c r="H39" s="4" t="s">
        <v>6</v>
      </c>
      <c r="I39" s="113">
        <v>517.83</v>
      </c>
      <c r="J39" s="22">
        <f>D39*I39</f>
        <v>517.83</v>
      </c>
      <c r="K39" s="40">
        <f>J39*1.1</f>
        <v>569.613</v>
      </c>
      <c r="L39" s="27"/>
      <c r="M39" s="27"/>
      <c r="N39" s="27"/>
    </row>
    <row r="40" spans="1:14" ht="38.25">
      <c r="A40" s="5" t="s">
        <v>150</v>
      </c>
      <c r="B40" s="117" t="s">
        <v>156</v>
      </c>
      <c r="C40" s="85" t="s">
        <v>157</v>
      </c>
      <c r="D40" s="92">
        <v>1</v>
      </c>
      <c r="E40" s="114"/>
      <c r="F40" s="114"/>
      <c r="G40" s="114"/>
      <c r="H40" s="4" t="s">
        <v>6</v>
      </c>
      <c r="I40" s="113">
        <v>185.87</v>
      </c>
      <c r="J40" s="22">
        <f>D40*I40</f>
        <v>185.87</v>
      </c>
      <c r="K40" s="40">
        <f>J40*1.1</f>
        <v>204.45700000000002</v>
      </c>
      <c r="L40" s="27"/>
      <c r="M40" s="27"/>
      <c r="N40" s="27"/>
    </row>
    <row r="41" spans="1:14" ht="63.75">
      <c r="A41" s="5" t="s">
        <v>151</v>
      </c>
      <c r="B41" s="80" t="s">
        <v>87</v>
      </c>
      <c r="C41" s="112" t="s">
        <v>86</v>
      </c>
      <c r="D41" s="92">
        <v>2</v>
      </c>
      <c r="E41" s="27"/>
      <c r="F41" s="27"/>
      <c r="G41" s="27"/>
      <c r="H41" s="4" t="s">
        <v>6</v>
      </c>
      <c r="I41" s="98">
        <v>441.13</v>
      </c>
      <c r="J41" s="22">
        <f>D41*I41</f>
        <v>882.26</v>
      </c>
      <c r="K41" s="40">
        <f>J41*1.1</f>
        <v>970.4860000000001</v>
      </c>
      <c r="L41" s="27"/>
      <c r="M41" s="27"/>
      <c r="N41" s="27"/>
    </row>
    <row r="42" spans="1:14" ht="25.5">
      <c r="A42" s="5" t="s">
        <v>158</v>
      </c>
      <c r="B42" s="70" t="s">
        <v>4</v>
      </c>
      <c r="C42" s="11" t="s">
        <v>18</v>
      </c>
      <c r="D42" s="92">
        <v>4</v>
      </c>
      <c r="E42" s="27"/>
      <c r="F42" s="27"/>
      <c r="G42" s="27"/>
      <c r="H42" s="4" t="s">
        <v>6</v>
      </c>
      <c r="I42" s="98">
        <v>46.01</v>
      </c>
      <c r="J42" s="22">
        <f>D42*I42</f>
        <v>184.04</v>
      </c>
      <c r="K42" s="40">
        <f>J42*1.1</f>
        <v>202.44400000000002</v>
      </c>
      <c r="L42" s="27"/>
      <c r="M42" s="27"/>
      <c r="N42" s="27"/>
    </row>
    <row r="43" spans="1:14" ht="12.75">
      <c r="A43" s="6">
        <v>6</v>
      </c>
      <c r="B43" s="20"/>
      <c r="C43" s="21" t="s">
        <v>8</v>
      </c>
      <c r="D43" s="109"/>
      <c r="E43" s="38"/>
      <c r="F43" s="38"/>
      <c r="G43" s="38"/>
      <c r="H43" s="110"/>
      <c r="I43" s="97" t="s">
        <v>100</v>
      </c>
      <c r="J43" s="41">
        <f>SUM(J44:J44)</f>
        <v>4078.42</v>
      </c>
      <c r="K43" s="41">
        <f>SUM(K44:K44)</f>
        <v>4486.262000000001</v>
      </c>
      <c r="L43" s="27"/>
      <c r="M43" s="27"/>
      <c r="N43" s="27"/>
    </row>
    <row r="44" spans="1:14" ht="38.25">
      <c r="A44" s="5" t="s">
        <v>122</v>
      </c>
      <c r="B44" s="70" t="s">
        <v>85</v>
      </c>
      <c r="C44" s="11" t="s">
        <v>168</v>
      </c>
      <c r="D44" s="92">
        <v>2039.21</v>
      </c>
      <c r="E44" s="27"/>
      <c r="F44" s="27"/>
      <c r="G44" s="27"/>
      <c r="H44" s="4" t="s">
        <v>104</v>
      </c>
      <c r="I44" s="98">
        <v>2</v>
      </c>
      <c r="J44" s="22">
        <f>D44*I44</f>
        <v>4078.42</v>
      </c>
      <c r="K44" s="40">
        <f>J44*1.1</f>
        <v>4486.262000000001</v>
      </c>
      <c r="L44" s="27"/>
      <c r="M44" s="27"/>
      <c r="N44" s="27"/>
    </row>
    <row r="45" spans="1:14" ht="15">
      <c r="A45" s="30"/>
      <c r="B45" s="81"/>
      <c r="C45" s="31"/>
      <c r="D45" s="105"/>
      <c r="E45" s="31"/>
      <c r="F45" s="31"/>
      <c r="G45" s="31"/>
      <c r="H45" s="82"/>
      <c r="I45" s="101" t="s">
        <v>49</v>
      </c>
      <c r="J45" s="42">
        <f>J12+J19+J22+J31+J37+J43</f>
        <v>118080.3964</v>
      </c>
      <c r="K45" s="42">
        <f>K12+K19+K22+K31+K37+K43</f>
        <v>129888.43604000003</v>
      </c>
      <c r="L45" s="27"/>
      <c r="M45" s="27"/>
      <c r="N45" s="27"/>
    </row>
    <row r="46" spans="1:14" ht="12.75" customHeight="1">
      <c r="A46" s="205" t="s">
        <v>50</v>
      </c>
      <c r="B46" s="205"/>
      <c r="C46" s="206"/>
      <c r="D46" s="207" t="s">
        <v>51</v>
      </c>
      <c r="E46" s="208"/>
      <c r="F46" s="208"/>
      <c r="G46" s="208"/>
      <c r="H46" s="209" t="s">
        <v>52</v>
      </c>
      <c r="I46" s="209"/>
      <c r="J46" s="210" t="s">
        <v>53</v>
      </c>
      <c r="K46" s="211"/>
      <c r="L46" s="36"/>
      <c r="M46" s="23"/>
      <c r="N46" s="23"/>
    </row>
    <row r="47" spans="1:14" ht="12.75">
      <c r="A47" s="222"/>
      <c r="B47" s="223"/>
      <c r="C47" s="224"/>
      <c r="D47" s="106"/>
      <c r="E47" s="24"/>
      <c r="F47" s="25"/>
      <c r="G47" s="35"/>
      <c r="H47" s="83"/>
      <c r="I47" s="102"/>
      <c r="J47" s="26"/>
      <c r="K47" s="37"/>
      <c r="L47" s="225" t="s">
        <v>54</v>
      </c>
      <c r="M47" s="226"/>
      <c r="N47" s="226"/>
    </row>
    <row r="48" spans="1:14" ht="12.75" customHeight="1">
      <c r="A48" s="212" t="s">
        <v>55</v>
      </c>
      <c r="B48" s="213"/>
      <c r="C48" s="214"/>
      <c r="D48" s="212" t="s">
        <v>81</v>
      </c>
      <c r="E48" s="214"/>
      <c r="F48" s="212" t="s">
        <v>81</v>
      </c>
      <c r="G48" s="214"/>
      <c r="H48" s="212" t="s">
        <v>81</v>
      </c>
      <c r="I48" s="214"/>
      <c r="J48" s="201" t="s">
        <v>56</v>
      </c>
      <c r="K48" s="241"/>
      <c r="L48" s="197"/>
      <c r="M48" s="198"/>
      <c r="N48" s="198"/>
    </row>
    <row r="49" spans="1:14" ht="12.75">
      <c r="A49" s="212" t="s">
        <v>59</v>
      </c>
      <c r="B49" s="213"/>
      <c r="C49" s="214"/>
      <c r="D49" s="199" t="s">
        <v>57</v>
      </c>
      <c r="E49" s="200"/>
      <c r="F49" s="201" t="s">
        <v>58</v>
      </c>
      <c r="G49" s="202"/>
      <c r="H49" s="232"/>
      <c r="I49" s="233"/>
      <c r="J49" s="234"/>
      <c r="K49" s="235"/>
      <c r="L49" s="197"/>
      <c r="M49" s="198"/>
      <c r="N49" s="198"/>
    </row>
    <row r="50" spans="1:14" ht="12.75">
      <c r="A50" s="236" t="s">
        <v>78</v>
      </c>
      <c r="B50" s="237"/>
      <c r="C50" s="238"/>
      <c r="D50" s="199"/>
      <c r="E50" s="200"/>
      <c r="F50" s="201" t="s">
        <v>60</v>
      </c>
      <c r="G50" s="202"/>
      <c r="H50" s="232"/>
      <c r="I50" s="233"/>
      <c r="J50" s="201"/>
      <c r="K50" s="241"/>
      <c r="L50" s="211"/>
      <c r="M50" s="216"/>
      <c r="N50" s="216"/>
    </row>
    <row r="51" spans="1:14" ht="12.75">
      <c r="A51" s="217" t="s">
        <v>64</v>
      </c>
      <c r="B51" s="218"/>
      <c r="C51" s="219"/>
      <c r="D51" s="217" t="s">
        <v>61</v>
      </c>
      <c r="E51" s="219"/>
      <c r="F51" s="239"/>
      <c r="G51" s="240"/>
      <c r="H51" s="220"/>
      <c r="I51" s="221"/>
      <c r="J51" s="220"/>
      <c r="K51" s="221"/>
      <c r="L51" s="211"/>
      <c r="M51" s="216"/>
      <c r="N51" s="216"/>
    </row>
    <row r="52" spans="1:14" ht="12.75">
      <c r="A52" s="227" t="s">
        <v>130</v>
      </c>
      <c r="B52" s="228"/>
      <c r="C52" s="228"/>
      <c r="D52" s="228"/>
      <c r="E52" s="228"/>
      <c r="F52" s="228"/>
      <c r="G52" s="228"/>
      <c r="H52" s="228"/>
      <c r="I52" s="228"/>
      <c r="J52" s="228"/>
      <c r="K52" s="229"/>
      <c r="L52" s="125"/>
      <c r="M52" s="125"/>
      <c r="N52" s="126"/>
    </row>
  </sheetData>
  <sheetProtection/>
  <mergeCells count="62">
    <mergeCell ref="A52:K52"/>
    <mergeCell ref="B10:B11"/>
    <mergeCell ref="H49:I50"/>
    <mergeCell ref="J49:K49"/>
    <mergeCell ref="A50:C50"/>
    <mergeCell ref="F50:G51"/>
    <mergeCell ref="J50:K50"/>
    <mergeCell ref="H48:I48"/>
    <mergeCell ref="J48:K48"/>
    <mergeCell ref="J9:J11"/>
    <mergeCell ref="L50:N51"/>
    <mergeCell ref="A51:C51"/>
    <mergeCell ref="D51:E51"/>
    <mergeCell ref="H51:I51"/>
    <mergeCell ref="J51:K51"/>
    <mergeCell ref="A47:C47"/>
    <mergeCell ref="L47:N47"/>
    <mergeCell ref="A48:C48"/>
    <mergeCell ref="D48:E48"/>
    <mergeCell ref="F48:G48"/>
    <mergeCell ref="L48:N49"/>
    <mergeCell ref="D49:E50"/>
    <mergeCell ref="F49:G49"/>
    <mergeCell ref="H9:H11"/>
    <mergeCell ref="A46:C46"/>
    <mergeCell ref="D46:G46"/>
    <mergeCell ref="H46:I46"/>
    <mergeCell ref="J46:K46"/>
    <mergeCell ref="A49:C49"/>
    <mergeCell ref="I9:I11"/>
    <mergeCell ref="D9:D11"/>
    <mergeCell ref="E9:G10"/>
    <mergeCell ref="D6:F6"/>
    <mergeCell ref="J3:K3"/>
    <mergeCell ref="J4:K4"/>
    <mergeCell ref="G5:K5"/>
    <mergeCell ref="G6:K6"/>
    <mergeCell ref="G7:K8"/>
    <mergeCell ref="D7:F8"/>
    <mergeCell ref="D5:F5"/>
    <mergeCell ref="L5:N5"/>
    <mergeCell ref="B7:C8"/>
    <mergeCell ref="A7:A8"/>
    <mergeCell ref="L9:N9"/>
    <mergeCell ref="K10:K11"/>
    <mergeCell ref="L10:L11"/>
    <mergeCell ref="M10:M11"/>
    <mergeCell ref="N10:N11"/>
    <mergeCell ref="A9:A11"/>
    <mergeCell ref="C9:C11"/>
    <mergeCell ref="A4:C4"/>
    <mergeCell ref="D4:E4"/>
    <mergeCell ref="F4:G4"/>
    <mergeCell ref="A5:A6"/>
    <mergeCell ref="B5:C6"/>
    <mergeCell ref="H4:I4"/>
    <mergeCell ref="A1:N1"/>
    <mergeCell ref="A2:N2"/>
    <mergeCell ref="A3:C3"/>
    <mergeCell ref="D3:E3"/>
    <mergeCell ref="F3:G3"/>
    <mergeCell ref="H3:I3"/>
  </mergeCells>
  <printOptions/>
  <pageMargins left="0.5118110236220472" right="0.35433070866141736" top="0.4330708661417323" bottom="0.5118110236220472" header="0.2362204724409449" footer="0.35433070866141736"/>
  <pageSetup fitToHeight="0"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CAIXA ECONOMICA FEDERAL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p949403</dc:creator>
  <cp:keywords/>
  <dc:description/>
  <cp:lastModifiedBy>pc01</cp:lastModifiedBy>
  <cp:lastPrinted>2019-12-05T13:05:44Z</cp:lastPrinted>
  <dcterms:created xsi:type="dcterms:W3CDTF">2001-05-13T11:25:36Z</dcterms:created>
  <dcterms:modified xsi:type="dcterms:W3CDTF">2019-12-05T13:05:49Z</dcterms:modified>
  <cp:category/>
  <cp:version/>
  <cp:contentType/>
  <cp:contentStatus/>
</cp:coreProperties>
</file>