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ENGENHARIA\Desktop\Driver\01 - Obras Públicas\3 - Obras\12 -\PL 001-2023 - TP - Escola M. Infantil\3 - Licitação Escola M. Infantil\"/>
    </mc:Choice>
  </mc:AlternateContent>
  <bookViews>
    <workbookView xWindow="0" yWindow="0" windowWidth="28800" windowHeight="12435" activeTab="2"/>
  </bookViews>
  <sheets>
    <sheet name="Cronograma Licitação" sheetId="10" r:id="rId1"/>
    <sheet name="BDI" sheetId="11" r:id="rId2"/>
    <sheet name="Planilha de Serviço " sheetId="2" r:id="rId3"/>
    <sheet name="Memória de Cálculo" sheetId="12" r:id="rId4"/>
  </sheets>
  <externalReferences>
    <externalReference r:id="rId5"/>
    <externalReference r:id="rId6"/>
  </externalReferences>
  <definedNames>
    <definedName name="_xlnm.Print_Area" localSheetId="0">'Cronograma Licitação'!$A$1:$O$48</definedName>
    <definedName name="_xlnm.Print_Area" localSheetId="3">'Memória de Cálculo'!$A$1:$G$293</definedName>
    <definedName name="_xlnm.Print_Area" localSheetId="2">'Planilha de Serviço '!$A$1:$N$292</definedName>
    <definedName name="_xlnm.Database" localSheetId="3">#REF!</definedName>
    <definedName name="_xlnm.Database">#REF!</definedName>
    <definedName name="BDI_Opcao" localSheetId="3">#REF!</definedName>
    <definedName name="BDI_Opcao">#REF!</definedName>
    <definedName name="BDI_TipoObra">[1]BDI!$A$138:$A$146</definedName>
    <definedName name="DESONERACAO">IF(OR(Import_Desoneracao="DESONERADO",Import_Desoneracao="SIM"),"SIM","NÃO")</definedName>
    <definedName name="IMAGEM_PREFEITURA">INDEX([2]Imagens!$H$17:$H$74,MATCH([2]Resumo!$B$2,[2]Imagens!$G$17:$G$74,0))</definedName>
    <definedName name="Import_Desoneracao">OFFSET([1]DADOS!$G$18,0,-1)</definedName>
    <definedName name="ORÇAMENTO.BancoRef" localSheetId="0" hidden="1">#REF!</definedName>
    <definedName name="ORÇAMENTO.BancoRef" localSheetId="3" hidden="1">'Memória de Cálculo'!#REF!</definedName>
    <definedName name="ORÇAMENTO.BancoRef" hidden="1">'Planilha de Serviço '!$F$8</definedName>
    <definedName name="REFERENCIA.Descricao" localSheetId="0" hidden="1">IF(ISNUMBER(#REF!),OFFSET(INDIRECT('Cronograma Licitação'!ORÇAMENTO.BancoRef),#REF!-1,3,1),#REF!)</definedName>
    <definedName name="REFERENCIA.Descricao" localSheetId="3" hidden="1">IF(ISNUMBER('Memória de Cálculo'!$V1),OFFSET(INDIRECT('Memória de Cálculo'!ORÇAMENTO.BancoRef),'Memória de Cálculo'!$V1-1,3,1),'Memória de Cálculo'!$V1)</definedName>
    <definedName name="REFERENCIA.Descricao" hidden="1">IF(ISNUMBER('Planilha de Serviço '!$AE1),OFFSET(INDIRECT(ORÇAMENTO.BancoRef),'Planilha de Serviço '!$AE1-1,3,1),'Planilha de Serviço '!$AE1)</definedName>
    <definedName name="REFERENCIA.Desonerado" localSheetId="3" hidden="1">IF(ISNUMBER('Memória de Cálculo'!$V1),VALUE(OFFSET(INDIRECT('Memória de Cálculo'!ORÇAMENTO.BancoRef),'Memória de Cálculo'!$V1-1,5,1)),0)</definedName>
    <definedName name="REFERENCIA.Desonerado" hidden="1">IF(ISNUMBER('Planilha de Serviço '!$AE1),VALUE(OFFSET(INDIRECT(ORÇAMENTO.BancoRef),'Planilha de Serviço '!$AE1-1,5,1)),0)</definedName>
    <definedName name="REFERENCIA.NaoDesonerado" localSheetId="3" hidden="1">IF(ISNUMBER('Memória de Cálculo'!$V1),VALUE(OFFSET(INDIRECT('Memória de Cálculo'!ORÇAMENTO.BancoRef),'Memória de Cálculo'!$V1-1,6,1)),0)</definedName>
    <definedName name="REFERENCIA.NaoDesonerado" hidden="1">IF(ISNUMBER('Planilha de Serviço '!$AE1),VALUE(OFFSET(INDIRECT(ORÇAMENTO.BancoRef),'Planilha de Serviço '!$AE1-1,6,1)),0)</definedName>
    <definedName name="REFERENCIA.Unidade" localSheetId="3" hidden="1">IF(ISNUMBER('Memória de Cálculo'!$V1),OFFSET(INDIRECT('Memória de Cálculo'!ORÇAMENTO.BancoRef),'Memória de Cálculo'!$V1-1,4,1),"-")</definedName>
    <definedName name="REFERENCIA.Unidade" hidden="1">IF(ISNUMBER('Planilha de Serviço '!$AE1),OFFSET(INDIRECT(ORÇAMENTO.BancoRef),'Planilha de Serviço '!$AE1-1,4,1),"-")</definedName>
    <definedName name="_xlnm.Print_Titles" localSheetId="3">'Memória de Cálculo'!$1:$10</definedName>
    <definedName name="_xlnm.Print_Titles" localSheetId="2">'Planilha de Serviço '!$1:$10</definedName>
  </definedNames>
  <calcPr calcId="152511"/>
</workbook>
</file>

<file path=xl/calcChain.xml><?xml version="1.0" encoding="utf-8"?>
<calcChain xmlns="http://schemas.openxmlformats.org/spreadsheetml/2006/main">
  <c r="M252" i="2" l="1"/>
  <c r="N252" i="2"/>
  <c r="M253" i="2"/>
  <c r="N253" i="2"/>
  <c r="M254" i="2"/>
  <c r="N254" i="2"/>
  <c r="M255" i="2"/>
  <c r="N255" i="2"/>
  <c r="M256" i="2"/>
  <c r="N256" i="2"/>
  <c r="M257" i="2"/>
  <c r="N257" i="2"/>
  <c r="M258" i="2"/>
  <c r="N258" i="2"/>
  <c r="M259" i="2"/>
  <c r="N259" i="2"/>
  <c r="M260" i="2"/>
  <c r="N260" i="2"/>
  <c r="M261" i="2"/>
  <c r="N261" i="2"/>
  <c r="M262" i="2"/>
  <c r="N262" i="2"/>
  <c r="M263" i="2"/>
  <c r="N263" i="2"/>
  <c r="M264" i="2"/>
  <c r="N264" i="2"/>
  <c r="L265" i="2"/>
  <c r="M265" i="2"/>
  <c r="N265" i="2"/>
  <c r="M266" i="2"/>
  <c r="N266" i="2"/>
  <c r="M267" i="2"/>
  <c r="N267" i="2"/>
  <c r="M268" i="2"/>
  <c r="N268" i="2"/>
  <c r="M269" i="2"/>
  <c r="N269" i="2"/>
  <c r="M270" i="2"/>
  <c r="N270" i="2"/>
  <c r="M271" i="2"/>
  <c r="N271" i="2"/>
  <c r="M272" i="2"/>
  <c r="N272" i="2"/>
  <c r="M273" i="2"/>
  <c r="N273" i="2"/>
  <c r="M274" i="2"/>
  <c r="N274" i="2"/>
  <c r="M275" i="2"/>
  <c r="N275" i="2"/>
  <c r="M276" i="2"/>
  <c r="N276" i="2"/>
  <c r="M277" i="2"/>
  <c r="N277" i="2"/>
  <c r="N251" i="2"/>
  <c r="M251" i="2"/>
  <c r="K268" i="2"/>
  <c r="D268" i="2"/>
  <c r="L268" i="2" s="1"/>
  <c r="D267" i="2"/>
  <c r="L267" i="2" s="1"/>
  <c r="D265" i="2"/>
  <c r="J265" i="2" s="1"/>
  <c r="D260" i="2"/>
  <c r="L260" i="2" s="1"/>
  <c r="D264" i="2"/>
  <c r="L264" i="2" s="1"/>
  <c r="J268" i="2" l="1"/>
  <c r="J267" i="2"/>
  <c r="J260" i="2"/>
  <c r="J264" i="2"/>
  <c r="D280" i="2"/>
  <c r="D281" i="2"/>
  <c r="D282" i="2"/>
  <c r="D283" i="2"/>
  <c r="D284" i="2"/>
  <c r="D252" i="2"/>
  <c r="L252" i="2" s="1"/>
  <c r="D253" i="2"/>
  <c r="L253" i="2" s="1"/>
  <c r="D254" i="2"/>
  <c r="L254" i="2" s="1"/>
  <c r="D255" i="2"/>
  <c r="L255" i="2" s="1"/>
  <c r="D256" i="2"/>
  <c r="L256" i="2" s="1"/>
  <c r="D257" i="2"/>
  <c r="L257" i="2" s="1"/>
  <c r="D258" i="2"/>
  <c r="L258" i="2" s="1"/>
  <c r="D259" i="2"/>
  <c r="L259" i="2" s="1"/>
  <c r="D261" i="2"/>
  <c r="L261" i="2" s="1"/>
  <c r="D262" i="2"/>
  <c r="L262" i="2" s="1"/>
  <c r="D263" i="2"/>
  <c r="L263" i="2" s="1"/>
  <c r="D266" i="2"/>
  <c r="L266" i="2" s="1"/>
  <c r="D269" i="2"/>
  <c r="L269" i="2" s="1"/>
  <c r="D270" i="2"/>
  <c r="L270" i="2" s="1"/>
  <c r="D271" i="2"/>
  <c r="L271" i="2" s="1"/>
  <c r="D272" i="2"/>
  <c r="L272" i="2" s="1"/>
  <c r="D273" i="2"/>
  <c r="L273" i="2" s="1"/>
  <c r="D274" i="2"/>
  <c r="L274" i="2" s="1"/>
  <c r="D275" i="2"/>
  <c r="L275" i="2" s="1"/>
  <c r="D276" i="2"/>
  <c r="L276" i="2" s="1"/>
  <c r="D277" i="2"/>
  <c r="L277" i="2" s="1"/>
  <c r="D244" i="2"/>
  <c r="D245" i="2"/>
  <c r="D246" i="2"/>
  <c r="D247" i="2"/>
  <c r="D248" i="2"/>
  <c r="D249" i="2"/>
  <c r="D233" i="2"/>
  <c r="D234" i="2"/>
  <c r="D235" i="2"/>
  <c r="D236" i="2"/>
  <c r="D237" i="2"/>
  <c r="D238" i="2"/>
  <c r="D239" i="2"/>
  <c r="D240" i="2"/>
  <c r="D241" i="2"/>
  <c r="D223" i="2"/>
  <c r="D224" i="2"/>
  <c r="D225" i="2"/>
  <c r="D226" i="2"/>
  <c r="D227" i="2"/>
  <c r="D228" i="2"/>
  <c r="D229" i="2"/>
  <c r="D230"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184" i="2"/>
  <c r="D185" i="2"/>
  <c r="D186" i="2"/>
  <c r="D187" i="2"/>
  <c r="D188" i="2"/>
  <c r="D189" i="2"/>
  <c r="D190" i="2"/>
  <c r="D191" i="2"/>
  <c r="D192" i="2"/>
  <c r="D193" i="2"/>
  <c r="D172" i="2"/>
  <c r="D173" i="2"/>
  <c r="D174" i="2"/>
  <c r="D175" i="2"/>
  <c r="D176" i="2"/>
  <c r="D177" i="2"/>
  <c r="D178" i="2"/>
  <c r="D179" i="2"/>
  <c r="D180" i="2"/>
  <c r="D181" i="2"/>
  <c r="D156" i="2"/>
  <c r="D157" i="2"/>
  <c r="D158" i="2"/>
  <c r="D159" i="2"/>
  <c r="D160" i="2"/>
  <c r="D161" i="2"/>
  <c r="D162" i="2"/>
  <c r="D163" i="2"/>
  <c r="D164" i="2"/>
  <c r="D165" i="2"/>
  <c r="D166" i="2"/>
  <c r="D167" i="2"/>
  <c r="D168" i="2"/>
  <c r="D169" i="2"/>
  <c r="D152" i="2"/>
  <c r="D143" i="2"/>
  <c r="D144" i="2"/>
  <c r="D145" i="2"/>
  <c r="D146" i="2"/>
  <c r="D147" i="2"/>
  <c r="D139" i="2"/>
  <c r="D135" i="2"/>
  <c r="D136" i="2"/>
  <c r="D132" i="2"/>
  <c r="D128" i="2"/>
  <c r="D129" i="2"/>
  <c r="D123" i="2"/>
  <c r="D118" i="2"/>
  <c r="D119" i="2"/>
  <c r="D120" i="2"/>
  <c r="D115" i="2"/>
  <c r="D111" i="2"/>
  <c r="D107" i="2"/>
  <c r="D108" i="2"/>
  <c r="D101" i="2"/>
  <c r="D102" i="2"/>
  <c r="D103" i="2"/>
  <c r="D104" i="2"/>
  <c r="D93" i="2"/>
  <c r="D92" i="2"/>
  <c r="D94" i="2"/>
  <c r="D81" i="2"/>
  <c r="D82" i="2"/>
  <c r="D83" i="2"/>
  <c r="D84" i="2"/>
  <c r="D85" i="2"/>
  <c r="D86" i="2"/>
  <c r="D87" i="2"/>
  <c r="D88" i="2"/>
  <c r="D89" i="2"/>
  <c r="D76" i="2"/>
  <c r="D70" i="2"/>
  <c r="D71" i="2"/>
  <c r="D72" i="2"/>
  <c r="D73" i="2"/>
  <c r="D65" i="2"/>
  <c r="D66" i="2"/>
  <c r="D67" i="2"/>
  <c r="D57" i="2"/>
  <c r="D58" i="2"/>
  <c r="D59" i="2"/>
  <c r="D60" i="2"/>
  <c r="D61" i="2"/>
  <c r="D47" i="2"/>
  <c r="D48" i="2"/>
  <c r="D49" i="2"/>
  <c r="D50" i="2"/>
  <c r="D51" i="2"/>
  <c r="D52" i="2"/>
  <c r="D53" i="2"/>
  <c r="D54" i="2"/>
  <c r="D37" i="2"/>
  <c r="D38" i="2"/>
  <c r="D39" i="2"/>
  <c r="D40" i="2"/>
  <c r="D41" i="2"/>
  <c r="D42" i="2"/>
  <c r="D43" i="2"/>
  <c r="D44" i="2"/>
  <c r="D28" i="2"/>
  <c r="D29" i="2"/>
  <c r="D30" i="2"/>
  <c r="D31" i="2"/>
  <c r="D32" i="2"/>
  <c r="D33" i="2"/>
  <c r="D34" i="2"/>
  <c r="D20" i="2"/>
  <c r="D21" i="2"/>
  <c r="D22" i="2"/>
  <c r="D23" i="2"/>
  <c r="D24" i="2"/>
  <c r="D25" i="2"/>
  <c r="D13" i="2"/>
  <c r="D14" i="2"/>
  <c r="D15" i="2"/>
  <c r="D16" i="2"/>
  <c r="D17" i="2"/>
  <c r="J169" i="2" l="1"/>
  <c r="J162" i="2"/>
  <c r="J158" i="2"/>
  <c r="J179" i="2"/>
  <c r="J108" i="2" l="1"/>
  <c r="G91" i="2"/>
  <c r="D91" i="2"/>
  <c r="J91" i="2" s="1"/>
  <c r="G92" i="2"/>
  <c r="J92" i="2" l="1"/>
  <c r="J50" i="2"/>
  <c r="J51" i="2"/>
  <c r="J54" i="2"/>
  <c r="D46" i="2"/>
  <c r="J46" i="2" s="1"/>
  <c r="G54" i="2"/>
  <c r="G53" i="2"/>
  <c r="G52" i="2"/>
  <c r="G51" i="2"/>
  <c r="G50" i="2"/>
  <c r="G49" i="2"/>
  <c r="G48" i="2"/>
  <c r="G47" i="2"/>
  <c r="G46" i="2"/>
  <c r="G40" i="2"/>
  <c r="J40" i="2"/>
  <c r="J70" i="2"/>
  <c r="J71" i="2"/>
  <c r="G72" i="2"/>
  <c r="G71" i="2"/>
  <c r="G70" i="2"/>
  <c r="G69" i="2"/>
  <c r="D69" i="2"/>
  <c r="J69" i="2" s="1"/>
  <c r="G73" i="2"/>
  <c r="J48" i="2" l="1"/>
  <c r="J49" i="2"/>
  <c r="J52" i="2"/>
  <c r="J53" i="2"/>
  <c r="J47" i="2"/>
  <c r="J72" i="2"/>
  <c r="J73" i="2"/>
  <c r="A38" i="10" l="1"/>
  <c r="A36" i="10"/>
  <c r="A34" i="10"/>
  <c r="A32" i="10"/>
  <c r="A30" i="10"/>
  <c r="A28" i="10"/>
  <c r="A26" i="10"/>
  <c r="A24" i="10"/>
  <c r="A22" i="10"/>
  <c r="A20" i="10"/>
  <c r="A18" i="10"/>
  <c r="A16" i="10"/>
  <c r="A14" i="10"/>
  <c r="A12" i="10"/>
  <c r="A10" i="10"/>
  <c r="J120" i="2"/>
  <c r="G120" i="2"/>
  <c r="J204" i="2" l="1"/>
  <c r="J205" i="2"/>
  <c r="J206" i="2"/>
  <c r="J208" i="2"/>
  <c r="J210" i="2"/>
  <c r="G210" i="2"/>
  <c r="G208" i="2"/>
  <c r="G206" i="2"/>
  <c r="G205" i="2"/>
  <c r="G204" i="2"/>
  <c r="G203" i="2" l="1"/>
  <c r="D195" i="2"/>
  <c r="G144" i="2"/>
  <c r="J203" i="2" l="1"/>
  <c r="J144" i="2"/>
  <c r="G171" i="2"/>
  <c r="D171" i="2"/>
  <c r="J57" i="2"/>
  <c r="G57" i="2"/>
  <c r="J16" i="2"/>
  <c r="J15" i="2"/>
  <c r="G15" i="2"/>
  <c r="G16" i="2"/>
  <c r="J171" i="2" l="1"/>
  <c r="D106" i="2"/>
  <c r="J106" i="2" s="1"/>
  <c r="J107" i="2"/>
  <c r="J266" i="2" l="1"/>
  <c r="J262" i="2"/>
  <c r="J263" i="2"/>
  <c r="J252" i="2" l="1"/>
  <c r="J256" i="2"/>
  <c r="J261" i="2"/>
  <c r="J271" i="2"/>
  <c r="J275" i="2"/>
  <c r="D251" i="2"/>
  <c r="L251" i="2" s="1"/>
  <c r="J246" i="2"/>
  <c r="D243" i="2"/>
  <c r="G243" i="2"/>
  <c r="J177" i="2"/>
  <c r="J167" i="2"/>
  <c r="J159" i="2"/>
  <c r="D155" i="2"/>
  <c r="J155" i="2" s="1"/>
  <c r="G181" i="2"/>
  <c r="G180" i="2"/>
  <c r="G155" i="2"/>
  <c r="J175" i="2" l="1"/>
  <c r="J251" i="2"/>
  <c r="J255" i="2"/>
  <c r="J259" i="2"/>
  <c r="J270" i="2"/>
  <c r="J274" i="2"/>
  <c r="J258" i="2"/>
  <c r="J269" i="2"/>
  <c r="J273" i="2"/>
  <c r="J277" i="2"/>
  <c r="J254" i="2"/>
  <c r="J253" i="2"/>
  <c r="J257" i="2"/>
  <c r="J272" i="2"/>
  <c r="J276" i="2"/>
  <c r="J249" i="2"/>
  <c r="J245" i="2"/>
  <c r="J244" i="2"/>
  <c r="J248" i="2"/>
  <c r="J243" i="2"/>
  <c r="J247" i="2"/>
  <c r="J163" i="2"/>
  <c r="J166" i="2"/>
  <c r="J172" i="2"/>
  <c r="J176" i="2"/>
  <c r="J157" i="2"/>
  <c r="J161" i="2"/>
  <c r="J165" i="2"/>
  <c r="J181" i="2"/>
  <c r="J180" i="2"/>
  <c r="J156" i="2"/>
  <c r="J160" i="2"/>
  <c r="J164" i="2"/>
  <c r="J168" i="2"/>
  <c r="J173" i="2"/>
  <c r="J178" i="2"/>
  <c r="O6" i="10"/>
  <c r="O8" i="10"/>
  <c r="O10" i="10"/>
  <c r="O12" i="10"/>
  <c r="O14" i="10"/>
  <c r="O16" i="10"/>
  <c r="O18" i="10"/>
  <c r="O20" i="10"/>
  <c r="O22" i="10"/>
  <c r="O24" i="10"/>
  <c r="O26" i="10"/>
  <c r="O28" i="10"/>
  <c r="O30" i="10"/>
  <c r="O32" i="10"/>
  <c r="O34" i="10"/>
  <c r="J174" i="2" l="1"/>
  <c r="O38" i="10"/>
  <c r="O36" i="10"/>
  <c r="G56" i="2" l="1"/>
  <c r="D56" i="2"/>
  <c r="J56" i="2" s="1"/>
  <c r="G93" i="2" l="1"/>
  <c r="J93" i="2"/>
  <c r="G191" i="2" l="1"/>
  <c r="G184" i="2"/>
  <c r="J191" i="2" l="1"/>
  <c r="J184" i="2"/>
  <c r="G196" i="2"/>
  <c r="J196" i="2" l="1"/>
  <c r="J283" i="2"/>
  <c r="G283" i="2"/>
  <c r="J280" i="2"/>
  <c r="D279" i="2"/>
  <c r="G282" i="2"/>
  <c r="G281" i="2"/>
  <c r="G280" i="2"/>
  <c r="G279" i="2"/>
  <c r="J282" i="2" l="1"/>
  <c r="J281" i="2"/>
  <c r="J279" i="2"/>
  <c r="D19" i="2" l="1"/>
  <c r="D27" i="2"/>
  <c r="D36" i="2"/>
  <c r="D64" i="2"/>
  <c r="D75" i="2"/>
  <c r="D78" i="2"/>
  <c r="D80" i="2"/>
  <c r="D96" i="2"/>
  <c r="D97" i="2"/>
  <c r="D100" i="2"/>
  <c r="D110" i="2"/>
  <c r="D114" i="2"/>
  <c r="D117" i="2"/>
  <c r="D122" i="2"/>
  <c r="D125" i="2"/>
  <c r="D127" i="2"/>
  <c r="D131" i="2"/>
  <c r="D134" i="2"/>
  <c r="D138" i="2"/>
  <c r="D142" i="2"/>
  <c r="D149" i="2"/>
  <c r="D151" i="2"/>
  <c r="D183" i="2"/>
  <c r="J215" i="2"/>
  <c r="J217" i="2"/>
  <c r="D222" i="2"/>
  <c r="D232" i="2"/>
  <c r="D12" i="2"/>
  <c r="B7" i="12"/>
  <c r="A2" i="12"/>
  <c r="B5" i="12" s="1"/>
  <c r="G217" i="2"/>
  <c r="G215" i="2"/>
  <c r="J202" i="2" l="1"/>
  <c r="G202" i="2"/>
  <c r="J201" i="2"/>
  <c r="G201" i="2"/>
  <c r="J200" i="2"/>
  <c r="G200" i="2"/>
  <c r="J211" i="2"/>
  <c r="G211" i="2"/>
  <c r="J209" i="2"/>
  <c r="G209" i="2"/>
  <c r="J197" i="2"/>
  <c r="G197" i="2"/>
  <c r="J220" i="2" l="1"/>
  <c r="G220" i="2"/>
  <c r="J219" i="2"/>
  <c r="G219" i="2"/>
  <c r="J218" i="2"/>
  <c r="G218" i="2"/>
  <c r="J216" i="2"/>
  <c r="G216" i="2"/>
  <c r="J214" i="2"/>
  <c r="G214" i="2"/>
  <c r="J213" i="2"/>
  <c r="G213" i="2"/>
  <c r="J212" i="2"/>
  <c r="G212" i="2"/>
  <c r="J207" i="2"/>
  <c r="G207" i="2"/>
  <c r="J199" i="2"/>
  <c r="G199" i="2"/>
  <c r="J198" i="2"/>
  <c r="G198" i="2"/>
  <c r="J195" i="2"/>
  <c r="G195" i="2"/>
  <c r="J241" i="2" l="1"/>
  <c r="G241" i="2"/>
  <c r="J234" i="2"/>
  <c r="G234" i="2"/>
  <c r="J236" i="2"/>
  <c r="G236" i="2"/>
  <c r="J235" i="2"/>
  <c r="G235" i="2"/>
  <c r="J233" i="2"/>
  <c r="G233" i="2"/>
  <c r="J232" i="2"/>
  <c r="G232" i="2"/>
  <c r="J239" i="2" l="1"/>
  <c r="G239" i="2"/>
  <c r="J238" i="2"/>
  <c r="G238" i="2"/>
  <c r="J237" i="2"/>
  <c r="G237" i="2"/>
  <c r="J228" i="2"/>
  <c r="G228" i="2"/>
  <c r="J230" i="2"/>
  <c r="G230" i="2"/>
  <c r="J225" i="2" l="1"/>
  <c r="G225" i="2"/>
  <c r="J224" i="2"/>
  <c r="G224" i="2"/>
  <c r="J223" i="2"/>
  <c r="G223" i="2"/>
  <c r="J222" i="2"/>
  <c r="G222" i="2"/>
  <c r="J227" i="2"/>
  <c r="G227" i="2"/>
  <c r="J226" i="2"/>
  <c r="G226" i="2"/>
  <c r="J240" i="2"/>
  <c r="G240" i="2"/>
  <c r="J139" i="2"/>
  <c r="G139" i="2"/>
  <c r="J138" i="2"/>
  <c r="G138" i="2"/>
  <c r="J132" i="2"/>
  <c r="G132" i="2"/>
  <c r="J131" i="2"/>
  <c r="G131" i="2"/>
  <c r="J193" i="2"/>
  <c r="G193" i="2"/>
  <c r="J192" i="2" l="1"/>
  <c r="G192" i="2"/>
  <c r="J185" i="2"/>
  <c r="G185" i="2"/>
  <c r="J115" i="2"/>
  <c r="G115" i="2"/>
  <c r="J188" i="2"/>
  <c r="G188" i="2"/>
  <c r="J187" i="2"/>
  <c r="G187" i="2"/>
  <c r="J189" i="2"/>
  <c r="G189" i="2"/>
  <c r="J186" i="2"/>
  <c r="G186" i="2"/>
  <c r="J183" i="2"/>
  <c r="G183" i="2"/>
  <c r="J111" i="2"/>
  <c r="G111" i="2"/>
  <c r="J149" i="2"/>
  <c r="G149" i="2"/>
  <c r="J136" i="2" l="1"/>
  <c r="G136" i="2"/>
  <c r="J135" i="2"/>
  <c r="G135" i="2"/>
  <c r="J134" i="2"/>
  <c r="G134" i="2"/>
  <c r="J118" i="2"/>
  <c r="G118" i="2"/>
  <c r="J123" i="2" l="1"/>
  <c r="G123" i="2"/>
  <c r="J122" i="2"/>
  <c r="G122" i="2"/>
  <c r="J119" i="2"/>
  <c r="G119" i="2"/>
  <c r="J117" i="2"/>
  <c r="G117" i="2"/>
  <c r="J114" i="2"/>
  <c r="G114" i="2"/>
  <c r="J129" i="2"/>
  <c r="G129" i="2"/>
  <c r="J128" i="2"/>
  <c r="G128" i="2"/>
  <c r="J127" i="2"/>
  <c r="G127" i="2"/>
  <c r="J125" i="2"/>
  <c r="G125" i="2"/>
  <c r="J104" i="2"/>
  <c r="G104" i="2"/>
  <c r="J103" i="2"/>
  <c r="G103" i="2"/>
  <c r="J102" i="2"/>
  <c r="G102" i="2"/>
  <c r="J101" i="2" l="1"/>
  <c r="G101" i="2"/>
  <c r="J100" i="2"/>
  <c r="G100" i="2"/>
  <c r="J97" i="2" l="1"/>
  <c r="G97" i="2"/>
  <c r="J94" i="2"/>
  <c r="G94" i="2"/>
  <c r="J96" i="2"/>
  <c r="G96" i="2"/>
  <c r="J85" i="2"/>
  <c r="G85" i="2"/>
  <c r="J84" i="2"/>
  <c r="G84" i="2"/>
  <c r="J89" i="2"/>
  <c r="G89" i="2"/>
  <c r="J88" i="2"/>
  <c r="G88" i="2"/>
  <c r="J87" i="2"/>
  <c r="G87" i="2"/>
  <c r="J83" i="2"/>
  <c r="G83" i="2"/>
  <c r="J82" i="2"/>
  <c r="G82" i="2"/>
  <c r="J81" i="2"/>
  <c r="G81" i="2"/>
  <c r="J86" i="2"/>
  <c r="G86" i="2"/>
  <c r="J80" i="2"/>
  <c r="G80" i="2"/>
  <c r="J78" i="2"/>
  <c r="G78" i="2"/>
  <c r="J75" i="2"/>
  <c r="G75" i="2"/>
  <c r="J61" i="2" l="1"/>
  <c r="G61" i="2"/>
  <c r="J60" i="2"/>
  <c r="G60" i="2"/>
  <c r="J59" i="2"/>
  <c r="G59" i="2"/>
  <c r="J58" i="2"/>
  <c r="G58" i="2"/>
  <c r="J67" i="2"/>
  <c r="G67" i="2"/>
  <c r="J66" i="2"/>
  <c r="G66" i="2"/>
  <c r="J65" i="2"/>
  <c r="G65" i="2"/>
  <c r="J64" i="2"/>
  <c r="G64" i="2"/>
  <c r="J44" i="2" l="1"/>
  <c r="G44" i="2"/>
  <c r="J43" i="2"/>
  <c r="G43" i="2"/>
  <c r="J42" i="2"/>
  <c r="G42" i="2"/>
  <c r="J39" i="2"/>
  <c r="G39" i="2"/>
  <c r="J41" i="2"/>
  <c r="G41" i="2"/>
  <c r="J38" i="2"/>
  <c r="G38" i="2"/>
  <c r="J36" i="2"/>
  <c r="G36" i="2"/>
  <c r="J37" i="2"/>
  <c r="G37" i="2"/>
  <c r="J34" i="2"/>
  <c r="G34" i="2"/>
  <c r="J25" i="2"/>
  <c r="G25" i="2"/>
  <c r="J28" i="2"/>
  <c r="G28" i="2"/>
  <c r="J31" i="2"/>
  <c r="G31" i="2"/>
  <c r="J29" i="2"/>
  <c r="G29" i="2"/>
  <c r="J33" i="2"/>
  <c r="G33" i="2"/>
  <c r="J32" i="2"/>
  <c r="G32" i="2"/>
  <c r="J30" i="2"/>
  <c r="G30" i="2"/>
  <c r="J23" i="2"/>
  <c r="G23" i="2"/>
  <c r="J20" i="2"/>
  <c r="G20" i="2"/>
  <c r="G22" i="2"/>
  <c r="J22" i="2"/>
  <c r="J27" i="2" l="1"/>
  <c r="G27" i="2"/>
  <c r="G17" i="2"/>
  <c r="J17" i="2"/>
  <c r="G13" i="2"/>
  <c r="J13" i="2"/>
  <c r="G14" i="2"/>
  <c r="J14" i="2"/>
  <c r="U21" i="11"/>
  <c r="P21" i="11"/>
  <c r="G16" i="11"/>
  <c r="G12" i="11" s="1"/>
  <c r="P23" i="11" s="1"/>
  <c r="K21" i="11"/>
  <c r="I21" i="11"/>
  <c r="G21" i="11"/>
  <c r="A4" i="11"/>
  <c r="S3" i="11"/>
  <c r="S2" i="11"/>
  <c r="B2" i="11"/>
  <c r="Z21" i="11" l="1"/>
  <c r="K10" i="2" s="1"/>
  <c r="K265" i="2" l="1"/>
  <c r="K267" i="2"/>
  <c r="K260" i="2"/>
  <c r="K264" i="2"/>
  <c r="K162" i="2"/>
  <c r="M162" i="2" s="1"/>
  <c r="K158" i="2"/>
  <c r="N158" i="2" s="1"/>
  <c r="K174" i="2"/>
  <c r="M174" i="2" s="1"/>
  <c r="K179" i="2"/>
  <c r="K108" i="2"/>
  <c r="L108" i="2" s="1"/>
  <c r="K92" i="2"/>
  <c r="N92" i="2" s="1"/>
  <c r="K91" i="2"/>
  <c r="K40" i="2"/>
  <c r="M40" i="2" s="1"/>
  <c r="K48" i="2"/>
  <c r="K53" i="2"/>
  <c r="K51" i="2"/>
  <c r="K46" i="2"/>
  <c r="K50" i="2"/>
  <c r="K49" i="2"/>
  <c r="K47" i="2"/>
  <c r="K54" i="2"/>
  <c r="K52" i="2"/>
  <c r="K71" i="2"/>
  <c r="K72" i="2"/>
  <c r="K70" i="2"/>
  <c r="K69" i="2"/>
  <c r="K73" i="2"/>
  <c r="K120" i="2"/>
  <c r="M120" i="2" s="1"/>
  <c r="K208" i="2"/>
  <c r="K210" i="2"/>
  <c r="K206" i="2"/>
  <c r="K204" i="2"/>
  <c r="K205" i="2"/>
  <c r="K144" i="2"/>
  <c r="M144" i="2" s="1"/>
  <c r="K203" i="2"/>
  <c r="K171" i="2"/>
  <c r="M171" i="2" s="1"/>
  <c r="K57" i="2"/>
  <c r="M57" i="2" s="1"/>
  <c r="K15" i="2"/>
  <c r="K16" i="2"/>
  <c r="K266" i="2"/>
  <c r="K107" i="2"/>
  <c r="K106" i="2"/>
  <c r="K263" i="2"/>
  <c r="K262" i="2"/>
  <c r="K249" i="2"/>
  <c r="M249" i="2" s="1"/>
  <c r="K269" i="2"/>
  <c r="K252" i="2"/>
  <c r="K275" i="2"/>
  <c r="K256" i="2"/>
  <c r="K274" i="2"/>
  <c r="K270" i="2"/>
  <c r="K261" i="2"/>
  <c r="K259" i="2"/>
  <c r="K254" i="2"/>
  <c r="K276" i="2"/>
  <c r="K272" i="2"/>
  <c r="K257" i="2"/>
  <c r="K253" i="2"/>
  <c r="K271" i="2"/>
  <c r="K255" i="2"/>
  <c r="K277" i="2"/>
  <c r="K251" i="2"/>
  <c r="K258" i="2"/>
  <c r="K273" i="2"/>
  <c r="K245" i="2"/>
  <c r="K247" i="2"/>
  <c r="K244" i="2"/>
  <c r="K243" i="2"/>
  <c r="K246" i="2"/>
  <c r="K248" i="2"/>
  <c r="K181" i="2"/>
  <c r="K166" i="2"/>
  <c r="K159" i="2"/>
  <c r="K178" i="2"/>
  <c r="K163" i="2"/>
  <c r="K165" i="2"/>
  <c r="K177" i="2"/>
  <c r="K173" i="2"/>
  <c r="K161" i="2"/>
  <c r="K180" i="2"/>
  <c r="K168" i="2"/>
  <c r="K157" i="2"/>
  <c r="K172" i="2"/>
  <c r="K176" i="2"/>
  <c r="K164" i="2"/>
  <c r="K175" i="2"/>
  <c r="K156" i="2"/>
  <c r="K167" i="2"/>
  <c r="K160" i="2"/>
  <c r="K169" i="2"/>
  <c r="L169" i="2" s="1"/>
  <c r="K155" i="2"/>
  <c r="K56" i="2"/>
  <c r="K93" i="2"/>
  <c r="K191" i="2"/>
  <c r="M191" i="2" s="1"/>
  <c r="K184" i="2"/>
  <c r="K196" i="2"/>
  <c r="K283" i="2"/>
  <c r="K282" i="2"/>
  <c r="K280" i="2"/>
  <c r="K279" i="2"/>
  <c r="K281" i="2"/>
  <c r="K202" i="2"/>
  <c r="L202" i="2" s="1"/>
  <c r="K217" i="2"/>
  <c r="K215" i="2"/>
  <c r="K200" i="2"/>
  <c r="K201" i="2"/>
  <c r="K209" i="2"/>
  <c r="L209" i="2" s="1"/>
  <c r="K211" i="2"/>
  <c r="K197" i="2"/>
  <c r="L197" i="2" s="1"/>
  <c r="K218" i="2"/>
  <c r="K212" i="2"/>
  <c r="K220" i="2"/>
  <c r="K214" i="2"/>
  <c r="K199" i="2"/>
  <c r="K213" i="2"/>
  <c r="K219" i="2"/>
  <c r="K198" i="2"/>
  <c r="K216" i="2"/>
  <c r="K207" i="2"/>
  <c r="K195" i="2"/>
  <c r="K234" i="2"/>
  <c r="M234" i="2" s="1"/>
  <c r="K241" i="2"/>
  <c r="K232" i="2"/>
  <c r="K235" i="2"/>
  <c r="K233" i="2"/>
  <c r="K236" i="2"/>
  <c r="K237" i="2"/>
  <c r="K238" i="2"/>
  <c r="K239" i="2"/>
  <c r="K230" i="2"/>
  <c r="L230" i="2" s="1"/>
  <c r="K228" i="2"/>
  <c r="K225" i="2"/>
  <c r="K222" i="2"/>
  <c r="K224" i="2"/>
  <c r="K223" i="2"/>
  <c r="K240" i="2"/>
  <c r="L240" i="2" s="1"/>
  <c r="K226" i="2"/>
  <c r="K227" i="2"/>
  <c r="K139" i="2"/>
  <c r="K138" i="2"/>
  <c r="K132" i="2"/>
  <c r="K131" i="2"/>
  <c r="K192" i="2"/>
  <c r="N192" i="2" s="1"/>
  <c r="K193" i="2"/>
  <c r="K115" i="2"/>
  <c r="M115" i="2" s="1"/>
  <c r="K185" i="2"/>
  <c r="K188" i="2"/>
  <c r="K187" i="2"/>
  <c r="K186" i="2"/>
  <c r="K183" i="2"/>
  <c r="K189" i="2"/>
  <c r="K111" i="2"/>
  <c r="L111" i="2" s="1"/>
  <c r="K149" i="2"/>
  <c r="L149" i="2" s="1"/>
  <c r="K135" i="2"/>
  <c r="L135" i="2" s="1"/>
  <c r="K136" i="2"/>
  <c r="K118" i="2"/>
  <c r="L118" i="2" s="1"/>
  <c r="K134" i="2"/>
  <c r="K123" i="2"/>
  <c r="K117" i="2"/>
  <c r="K122" i="2"/>
  <c r="K119" i="2"/>
  <c r="K114" i="2"/>
  <c r="K129" i="2"/>
  <c r="K128" i="2"/>
  <c r="K125" i="2"/>
  <c r="K127" i="2"/>
  <c r="K104" i="2"/>
  <c r="K103" i="2"/>
  <c r="K102" i="2"/>
  <c r="K100" i="2"/>
  <c r="K101" i="2"/>
  <c r="K94" i="2"/>
  <c r="M94" i="2" s="1"/>
  <c r="K97" i="2"/>
  <c r="K85" i="2"/>
  <c r="K84" i="2"/>
  <c r="K96" i="2"/>
  <c r="K89" i="2"/>
  <c r="K87" i="2"/>
  <c r="K88" i="2"/>
  <c r="K82" i="2"/>
  <c r="K83" i="2"/>
  <c r="K81" i="2"/>
  <c r="K86" i="2"/>
  <c r="K80" i="2"/>
  <c r="K75" i="2"/>
  <c r="M75" i="2" s="1"/>
  <c r="K78" i="2"/>
  <c r="K61" i="2"/>
  <c r="K59" i="2"/>
  <c r="K58" i="2"/>
  <c r="K60" i="2"/>
  <c r="K67" i="2"/>
  <c r="K66" i="2"/>
  <c r="K64" i="2"/>
  <c r="K65" i="2"/>
  <c r="K39" i="2"/>
  <c r="M39" i="2" s="1"/>
  <c r="K44" i="2"/>
  <c r="K43" i="2"/>
  <c r="K42" i="2"/>
  <c r="K41" i="2"/>
  <c r="K38" i="2"/>
  <c r="K34" i="2"/>
  <c r="L34" i="2" s="1"/>
  <c r="K36" i="2"/>
  <c r="K37" i="2"/>
  <c r="K28" i="2"/>
  <c r="M28" i="2" s="1"/>
  <c r="K25" i="2"/>
  <c r="K33" i="2"/>
  <c r="K29" i="2"/>
  <c r="K32" i="2"/>
  <c r="K31" i="2"/>
  <c r="K23" i="2"/>
  <c r="N23" i="2" s="1"/>
  <c r="K30" i="2"/>
  <c r="K22" i="2"/>
  <c r="K20" i="2"/>
  <c r="K17" i="2"/>
  <c r="L17" i="2" s="1"/>
  <c r="K27" i="2"/>
  <c r="K13" i="2"/>
  <c r="K14" i="2"/>
  <c r="K284" i="2"/>
  <c r="L284" i="2" s="1"/>
  <c r="J284" i="2"/>
  <c r="G284" i="2"/>
  <c r="K229" i="2"/>
  <c r="L229" i="2" s="1"/>
  <c r="J229" i="2"/>
  <c r="G229" i="2"/>
  <c r="K190" i="2"/>
  <c r="L190" i="2" s="1"/>
  <c r="J190" i="2"/>
  <c r="G190" i="2"/>
  <c r="N162" i="2" l="1"/>
  <c r="L162" i="2"/>
  <c r="M158" i="2"/>
  <c r="L158" i="2"/>
  <c r="L174" i="2"/>
  <c r="N174" i="2"/>
  <c r="M179" i="2"/>
  <c r="L179" i="2"/>
  <c r="N179" i="2"/>
  <c r="M108" i="2"/>
  <c r="N108" i="2"/>
  <c r="L40" i="2"/>
  <c r="L92" i="2"/>
  <c r="M92" i="2"/>
  <c r="M91" i="2"/>
  <c r="N91" i="2"/>
  <c r="L91" i="2"/>
  <c r="N40" i="2"/>
  <c r="M47" i="2"/>
  <c r="N47" i="2"/>
  <c r="L47" i="2"/>
  <c r="M49" i="2"/>
  <c r="N49" i="2"/>
  <c r="L49" i="2"/>
  <c r="M46" i="2"/>
  <c r="L46" i="2"/>
  <c r="N46" i="2"/>
  <c r="M51" i="2"/>
  <c r="N51" i="2"/>
  <c r="L51" i="2"/>
  <c r="M53" i="2"/>
  <c r="L53" i="2"/>
  <c r="N53" i="2"/>
  <c r="M50" i="2"/>
  <c r="L50" i="2"/>
  <c r="N50" i="2"/>
  <c r="M52" i="2"/>
  <c r="L52" i="2"/>
  <c r="N52" i="2"/>
  <c r="M48" i="2"/>
  <c r="N48" i="2"/>
  <c r="L48" i="2"/>
  <c r="M54" i="2"/>
  <c r="L54" i="2"/>
  <c r="N54" i="2"/>
  <c r="M72" i="2"/>
  <c r="N72" i="2"/>
  <c r="L72" i="2"/>
  <c r="M69" i="2"/>
  <c r="L69" i="2"/>
  <c r="N69" i="2"/>
  <c r="M70" i="2"/>
  <c r="N70" i="2"/>
  <c r="L70" i="2"/>
  <c r="M73" i="2"/>
  <c r="L73" i="2"/>
  <c r="N73" i="2"/>
  <c r="M71" i="2"/>
  <c r="L71" i="2"/>
  <c r="N71" i="2"/>
  <c r="L120" i="2"/>
  <c r="N120" i="2"/>
  <c r="M206" i="2"/>
  <c r="L206" i="2"/>
  <c r="N206" i="2"/>
  <c r="M210" i="2"/>
  <c r="N210" i="2"/>
  <c r="L210" i="2"/>
  <c r="N208" i="2"/>
  <c r="L208" i="2"/>
  <c r="M208" i="2"/>
  <c r="L144" i="2"/>
  <c r="M205" i="2"/>
  <c r="N205" i="2"/>
  <c r="L205" i="2"/>
  <c r="M204" i="2"/>
  <c r="N204" i="2"/>
  <c r="L204" i="2"/>
  <c r="N144" i="2"/>
  <c r="N203" i="2"/>
  <c r="L203" i="2"/>
  <c r="M203" i="2"/>
  <c r="N171" i="2"/>
  <c r="L171" i="2"/>
  <c r="L57" i="2"/>
  <c r="N57" i="2"/>
  <c r="M16" i="2"/>
  <c r="N16" i="2"/>
  <c r="L16" i="2"/>
  <c r="M15" i="2"/>
  <c r="L15" i="2"/>
  <c r="N15" i="2"/>
  <c r="N106" i="2"/>
  <c r="L106" i="2"/>
  <c r="M106" i="2"/>
  <c r="L107" i="2"/>
  <c r="N107" i="2"/>
  <c r="M107" i="2"/>
  <c r="L249" i="2"/>
  <c r="N249" i="2"/>
  <c r="N248" i="2"/>
  <c r="L248" i="2"/>
  <c r="M248" i="2"/>
  <c r="M246" i="2"/>
  <c r="N246" i="2"/>
  <c r="L246" i="2"/>
  <c r="M243" i="2"/>
  <c r="N243" i="2"/>
  <c r="L243" i="2"/>
  <c r="N244" i="2"/>
  <c r="L244" i="2"/>
  <c r="M244" i="2"/>
  <c r="N247" i="2"/>
  <c r="L247" i="2"/>
  <c r="M247" i="2"/>
  <c r="N245" i="2"/>
  <c r="M245" i="2"/>
  <c r="L245" i="2"/>
  <c r="N169" i="2"/>
  <c r="M169" i="2"/>
  <c r="N176" i="2"/>
  <c r="L176" i="2"/>
  <c r="M176" i="2"/>
  <c r="N160" i="2"/>
  <c r="M160" i="2"/>
  <c r="L160" i="2"/>
  <c r="N172" i="2"/>
  <c r="L172" i="2"/>
  <c r="M172" i="2"/>
  <c r="N165" i="2"/>
  <c r="M165" i="2"/>
  <c r="L165" i="2"/>
  <c r="N156" i="2"/>
  <c r="M156" i="2"/>
  <c r="L156" i="2"/>
  <c r="N168" i="2"/>
  <c r="M168" i="2"/>
  <c r="L168" i="2"/>
  <c r="M178" i="2"/>
  <c r="N178" i="2"/>
  <c r="L178" i="2"/>
  <c r="N177" i="2"/>
  <c r="M177" i="2"/>
  <c r="L177" i="2"/>
  <c r="M167" i="2"/>
  <c r="L167" i="2"/>
  <c r="N167" i="2"/>
  <c r="N157" i="2"/>
  <c r="L157" i="2"/>
  <c r="M157" i="2"/>
  <c r="N163" i="2"/>
  <c r="L163" i="2"/>
  <c r="M163" i="2"/>
  <c r="M180" i="2"/>
  <c r="N180" i="2"/>
  <c r="L180" i="2"/>
  <c r="M159" i="2"/>
  <c r="N159" i="2"/>
  <c r="L159" i="2"/>
  <c r="N175" i="2"/>
  <c r="M175" i="2"/>
  <c r="L175" i="2"/>
  <c r="N161" i="2"/>
  <c r="L161" i="2"/>
  <c r="M161" i="2"/>
  <c r="N166" i="2"/>
  <c r="L166" i="2"/>
  <c r="M166" i="2"/>
  <c r="N164" i="2"/>
  <c r="M164" i="2"/>
  <c r="L164" i="2"/>
  <c r="N173" i="2"/>
  <c r="M173" i="2"/>
  <c r="L173" i="2"/>
  <c r="M181" i="2"/>
  <c r="N181" i="2"/>
  <c r="L181" i="2"/>
  <c r="M155" i="2"/>
  <c r="N155" i="2"/>
  <c r="L155" i="2"/>
  <c r="L56" i="2"/>
  <c r="M56" i="2"/>
  <c r="N56" i="2"/>
  <c r="M93" i="2"/>
  <c r="N93" i="2"/>
  <c r="L93" i="2"/>
  <c r="N191" i="2"/>
  <c r="L191" i="2"/>
  <c r="M184" i="2"/>
  <c r="N184" i="2"/>
  <c r="L184" i="2"/>
  <c r="M196" i="2"/>
  <c r="L196" i="2"/>
  <c r="N196" i="2"/>
  <c r="M283" i="2"/>
  <c r="N283" i="2"/>
  <c r="L283" i="2"/>
  <c r="N281" i="2"/>
  <c r="M281" i="2"/>
  <c r="L281" i="2"/>
  <c r="N279" i="2"/>
  <c r="M279" i="2"/>
  <c r="L279" i="2"/>
  <c r="N280" i="2"/>
  <c r="L280" i="2"/>
  <c r="M280" i="2"/>
  <c r="N282" i="2"/>
  <c r="M282" i="2"/>
  <c r="L282" i="2"/>
  <c r="N202" i="2"/>
  <c r="M209" i="2"/>
  <c r="M202" i="2"/>
  <c r="M215" i="2"/>
  <c r="N215" i="2"/>
  <c r="L215" i="2"/>
  <c r="L217" i="2"/>
  <c r="N217" i="2"/>
  <c r="M217" i="2"/>
  <c r="N209" i="2"/>
  <c r="M201" i="2"/>
  <c r="L201" i="2"/>
  <c r="N201" i="2"/>
  <c r="M200" i="2"/>
  <c r="L200" i="2"/>
  <c r="N200" i="2"/>
  <c r="M211" i="2"/>
  <c r="N211" i="2"/>
  <c r="L211" i="2"/>
  <c r="M197" i="2"/>
  <c r="N197" i="2"/>
  <c r="M213" i="2"/>
  <c r="L213" i="2"/>
  <c r="N213" i="2"/>
  <c r="M219" i="2"/>
  <c r="N219" i="2"/>
  <c r="L219" i="2"/>
  <c r="M199" i="2"/>
  <c r="N199" i="2"/>
  <c r="L199" i="2"/>
  <c r="L207" i="2"/>
  <c r="N207" i="2"/>
  <c r="M207" i="2"/>
  <c r="M214" i="2"/>
  <c r="N214" i="2"/>
  <c r="L214" i="2"/>
  <c r="M216" i="2"/>
  <c r="L216" i="2"/>
  <c r="N216" i="2"/>
  <c r="L220" i="2"/>
  <c r="M220" i="2"/>
  <c r="N220" i="2"/>
  <c r="L212" i="2"/>
  <c r="M212" i="2"/>
  <c r="N212" i="2"/>
  <c r="L198" i="2"/>
  <c r="M198" i="2"/>
  <c r="N198" i="2"/>
  <c r="M218" i="2"/>
  <c r="N218" i="2"/>
  <c r="L218" i="2"/>
  <c r="M195" i="2"/>
  <c r="N195" i="2"/>
  <c r="L195" i="2"/>
  <c r="L234" i="2"/>
  <c r="N234" i="2"/>
  <c r="L241" i="2"/>
  <c r="M241" i="2"/>
  <c r="N241" i="2"/>
  <c r="M236" i="2"/>
  <c r="N236" i="2"/>
  <c r="L236" i="2"/>
  <c r="N230" i="2"/>
  <c r="M233" i="2"/>
  <c r="L233" i="2"/>
  <c r="N233" i="2"/>
  <c r="M230" i="2"/>
  <c r="L235" i="2"/>
  <c r="M235" i="2"/>
  <c r="N235" i="2"/>
  <c r="L232" i="2"/>
  <c r="M232" i="2"/>
  <c r="N232" i="2"/>
  <c r="M239" i="2"/>
  <c r="L239" i="2"/>
  <c r="N239" i="2"/>
  <c r="L238" i="2"/>
  <c r="M238" i="2"/>
  <c r="N238" i="2"/>
  <c r="L237" i="2"/>
  <c r="N237" i="2"/>
  <c r="M237" i="2"/>
  <c r="N228" i="2"/>
  <c r="L228" i="2"/>
  <c r="M228" i="2"/>
  <c r="M223" i="2"/>
  <c r="N223" i="2"/>
  <c r="L223" i="2"/>
  <c r="N240" i="2"/>
  <c r="N224" i="2"/>
  <c r="L224" i="2"/>
  <c r="M224" i="2"/>
  <c r="M240" i="2"/>
  <c r="M222" i="2"/>
  <c r="N222" i="2"/>
  <c r="L222" i="2"/>
  <c r="L225" i="2"/>
  <c r="M225" i="2"/>
  <c r="N225" i="2"/>
  <c r="L227" i="2"/>
  <c r="M227" i="2"/>
  <c r="N227" i="2"/>
  <c r="L226" i="2"/>
  <c r="N226" i="2"/>
  <c r="M226" i="2"/>
  <c r="L138" i="2"/>
  <c r="N138" i="2"/>
  <c r="M138" i="2"/>
  <c r="M139" i="2"/>
  <c r="N139" i="2"/>
  <c r="L139" i="2"/>
  <c r="L131" i="2"/>
  <c r="N131" i="2"/>
  <c r="M131" i="2"/>
  <c r="L132" i="2"/>
  <c r="N132" i="2"/>
  <c r="M132" i="2"/>
  <c r="M192" i="2"/>
  <c r="L192" i="2"/>
  <c r="L193" i="2"/>
  <c r="N193" i="2"/>
  <c r="M193" i="2"/>
  <c r="L115" i="2"/>
  <c r="N115" i="2"/>
  <c r="N185" i="2"/>
  <c r="M185" i="2"/>
  <c r="L185" i="2"/>
  <c r="M111" i="2"/>
  <c r="M187" i="2"/>
  <c r="L187" i="2"/>
  <c r="N187" i="2"/>
  <c r="N111" i="2"/>
  <c r="L188" i="2"/>
  <c r="N188" i="2"/>
  <c r="M188" i="2"/>
  <c r="M189" i="2"/>
  <c r="L189" i="2"/>
  <c r="N189" i="2"/>
  <c r="M183" i="2"/>
  <c r="L183" i="2"/>
  <c r="N183" i="2"/>
  <c r="M186" i="2"/>
  <c r="L186" i="2"/>
  <c r="N186" i="2"/>
  <c r="N149" i="2"/>
  <c r="M149" i="2"/>
  <c r="N118" i="2"/>
  <c r="M135" i="2"/>
  <c r="N135" i="2"/>
  <c r="M136" i="2"/>
  <c r="N136" i="2"/>
  <c r="L136" i="2"/>
  <c r="M118" i="2"/>
  <c r="L134" i="2"/>
  <c r="M134" i="2"/>
  <c r="N134" i="2"/>
  <c r="L114" i="2"/>
  <c r="M114" i="2"/>
  <c r="N114" i="2"/>
  <c r="M119" i="2"/>
  <c r="N119" i="2"/>
  <c r="L119" i="2"/>
  <c r="L122" i="2"/>
  <c r="M122" i="2"/>
  <c r="N122" i="2"/>
  <c r="L117" i="2"/>
  <c r="M117" i="2"/>
  <c r="N117" i="2"/>
  <c r="M123" i="2"/>
  <c r="L123" i="2"/>
  <c r="N123" i="2"/>
  <c r="L127" i="2"/>
  <c r="N127" i="2"/>
  <c r="M127" i="2"/>
  <c r="M125" i="2"/>
  <c r="N125" i="2"/>
  <c r="L125" i="2"/>
  <c r="L128" i="2"/>
  <c r="N128" i="2"/>
  <c r="M128" i="2"/>
  <c r="M129" i="2"/>
  <c r="N129" i="2"/>
  <c r="L129" i="2"/>
  <c r="M103" i="2"/>
  <c r="L103" i="2"/>
  <c r="N103" i="2"/>
  <c r="L104" i="2"/>
  <c r="N104" i="2"/>
  <c r="M104" i="2"/>
  <c r="L102" i="2"/>
  <c r="M102" i="2"/>
  <c r="N102" i="2"/>
  <c r="L94" i="2"/>
  <c r="N94" i="2"/>
  <c r="L101" i="2"/>
  <c r="N101" i="2"/>
  <c r="M101" i="2"/>
  <c r="M100" i="2"/>
  <c r="L100" i="2"/>
  <c r="N100" i="2"/>
  <c r="L97" i="2"/>
  <c r="N97" i="2"/>
  <c r="M97" i="2"/>
  <c r="M96" i="2"/>
  <c r="N96" i="2"/>
  <c r="L96" i="2"/>
  <c r="L84" i="2"/>
  <c r="M84" i="2"/>
  <c r="N84" i="2"/>
  <c r="M85" i="2"/>
  <c r="L85" i="2"/>
  <c r="N85" i="2"/>
  <c r="L89" i="2"/>
  <c r="M89" i="2"/>
  <c r="N89" i="2"/>
  <c r="N88" i="2"/>
  <c r="M88" i="2"/>
  <c r="L88" i="2"/>
  <c r="L87" i="2"/>
  <c r="M87" i="2"/>
  <c r="N87" i="2"/>
  <c r="M81" i="2"/>
  <c r="L81" i="2"/>
  <c r="N81" i="2"/>
  <c r="M83" i="2"/>
  <c r="N83" i="2"/>
  <c r="L83" i="2"/>
  <c r="M82" i="2"/>
  <c r="N82" i="2"/>
  <c r="L82" i="2"/>
  <c r="M80" i="2"/>
  <c r="L80" i="2"/>
  <c r="N80" i="2"/>
  <c r="L86" i="2"/>
  <c r="M86" i="2"/>
  <c r="N86" i="2"/>
  <c r="L75" i="2"/>
  <c r="N75" i="2"/>
  <c r="M78" i="2"/>
  <c r="L78" i="2"/>
  <c r="N78" i="2"/>
  <c r="L60" i="2"/>
  <c r="N60" i="2"/>
  <c r="M60" i="2"/>
  <c r="N58" i="2"/>
  <c r="M58" i="2"/>
  <c r="L58" i="2"/>
  <c r="M59" i="2"/>
  <c r="N59" i="2"/>
  <c r="L59" i="2"/>
  <c r="N61" i="2"/>
  <c r="M61" i="2"/>
  <c r="L61" i="2"/>
  <c r="N67" i="2"/>
  <c r="L67" i="2"/>
  <c r="M67" i="2"/>
  <c r="L65" i="2"/>
  <c r="M65" i="2"/>
  <c r="N65" i="2"/>
  <c r="L64" i="2"/>
  <c r="M64" i="2"/>
  <c r="N64" i="2"/>
  <c r="L66" i="2"/>
  <c r="N66" i="2"/>
  <c r="M66" i="2"/>
  <c r="N39" i="2"/>
  <c r="L39" i="2"/>
  <c r="M42" i="2"/>
  <c r="N42" i="2"/>
  <c r="L42" i="2"/>
  <c r="M43" i="2"/>
  <c r="N43" i="2"/>
  <c r="L43" i="2"/>
  <c r="N44" i="2"/>
  <c r="L44" i="2"/>
  <c r="M44" i="2"/>
  <c r="M34" i="2"/>
  <c r="N34" i="2"/>
  <c r="M41" i="2"/>
  <c r="N41" i="2"/>
  <c r="L41" i="2"/>
  <c r="L38" i="2"/>
  <c r="N38" i="2"/>
  <c r="M38" i="2"/>
  <c r="L36" i="2"/>
  <c r="N36" i="2"/>
  <c r="M36" i="2"/>
  <c r="L37" i="2"/>
  <c r="M37" i="2"/>
  <c r="N37" i="2"/>
  <c r="L28" i="2"/>
  <c r="L25" i="2"/>
  <c r="N25" i="2"/>
  <c r="M25" i="2"/>
  <c r="N28" i="2"/>
  <c r="M23" i="2"/>
  <c r="L23" i="2"/>
  <c r="M31" i="2"/>
  <c r="L31" i="2"/>
  <c r="N31" i="2"/>
  <c r="M32" i="2"/>
  <c r="L32" i="2"/>
  <c r="N32" i="2"/>
  <c r="L29" i="2"/>
  <c r="N29" i="2"/>
  <c r="M29" i="2"/>
  <c r="L33" i="2"/>
  <c r="N33" i="2"/>
  <c r="M33" i="2"/>
  <c r="L30" i="2"/>
  <c r="N30" i="2"/>
  <c r="M30" i="2"/>
  <c r="L20" i="2"/>
  <c r="N20" i="2"/>
  <c r="M20" i="2"/>
  <c r="M22" i="2"/>
  <c r="L22" i="2"/>
  <c r="N22" i="2"/>
  <c r="N17" i="2"/>
  <c r="M17" i="2"/>
  <c r="L27" i="2"/>
  <c r="M27" i="2"/>
  <c r="N27" i="2"/>
  <c r="M14" i="2"/>
  <c r="L14" i="2"/>
  <c r="N14" i="2"/>
  <c r="M13" i="2"/>
  <c r="L13" i="2"/>
  <c r="N13" i="2"/>
  <c r="M284" i="2"/>
  <c r="M278" i="2" s="1"/>
  <c r="N284" i="2"/>
  <c r="N278" i="2" s="1"/>
  <c r="N229" i="2"/>
  <c r="M190" i="2"/>
  <c r="N190" i="2"/>
  <c r="M229" i="2"/>
  <c r="L98" i="2" l="1"/>
  <c r="L62" i="2"/>
  <c r="L278" i="2"/>
  <c r="L112" i="2"/>
  <c r="L182" i="2"/>
  <c r="L153" i="2"/>
  <c r="L221" i="2"/>
  <c r="L194" i="2"/>
  <c r="L250" i="2"/>
  <c r="L231" i="2"/>
  <c r="L242" i="2"/>
  <c r="N250" i="2"/>
  <c r="M250" i="2"/>
  <c r="N242" i="2"/>
  <c r="M242" i="2"/>
  <c r="M153" i="2"/>
  <c r="N153" i="2"/>
  <c r="M231" i="2"/>
  <c r="N231" i="2"/>
  <c r="N221" i="2"/>
  <c r="M221" i="2"/>
  <c r="M182" i="2"/>
  <c r="N194" i="2"/>
  <c r="N79" i="2"/>
  <c r="M112" i="2"/>
  <c r="M194" i="2"/>
  <c r="N112" i="2"/>
  <c r="L79" i="2"/>
  <c r="C14" i="10" s="1"/>
  <c r="N182" i="2"/>
  <c r="M79" i="2"/>
  <c r="K147" i="2"/>
  <c r="M147" i="2" s="1"/>
  <c r="G147" i="2"/>
  <c r="J147" i="2"/>
  <c r="K151" i="2"/>
  <c r="M151" i="2" s="1"/>
  <c r="G151" i="2"/>
  <c r="J151" i="2"/>
  <c r="J145" i="2"/>
  <c r="K143" i="2"/>
  <c r="M143" i="2" s="1"/>
  <c r="G143" i="2"/>
  <c r="K146" i="2"/>
  <c r="M146" i="2" s="1"/>
  <c r="G146" i="2"/>
  <c r="K145" i="2"/>
  <c r="M145" i="2" s="1"/>
  <c r="G145" i="2"/>
  <c r="C36" i="10" l="1"/>
  <c r="D37" i="10"/>
  <c r="D35" i="10"/>
  <c r="C34" i="10"/>
  <c r="C26" i="10"/>
  <c r="D27" i="10"/>
  <c r="C32" i="10"/>
  <c r="D33" i="10"/>
  <c r="D21" i="10"/>
  <c r="C20" i="10"/>
  <c r="C28" i="10"/>
  <c r="D29" i="10"/>
  <c r="C30" i="10"/>
  <c r="D31" i="10"/>
  <c r="D39" i="10"/>
  <c r="C38" i="10"/>
  <c r="J143" i="2"/>
  <c r="J146" i="2"/>
  <c r="N145" i="2"/>
  <c r="N147" i="2"/>
  <c r="N151" i="2"/>
  <c r="L147" i="2"/>
  <c r="L151" i="2"/>
  <c r="N146" i="2"/>
  <c r="N143" i="2"/>
  <c r="L143" i="2"/>
  <c r="L146" i="2"/>
  <c r="L145" i="2"/>
  <c r="M37" i="10" l="1"/>
  <c r="H37" i="10"/>
  <c r="E37" i="10"/>
  <c r="J37" i="10"/>
  <c r="K37" i="10"/>
  <c r="N37" i="10"/>
  <c r="I37" i="10"/>
  <c r="F37" i="10"/>
  <c r="G37" i="10"/>
  <c r="L37" i="10"/>
  <c r="F35" i="10"/>
  <c r="G35" i="10"/>
  <c r="I35" i="10"/>
  <c r="K35" i="10"/>
  <c r="J35" i="10"/>
  <c r="L35" i="10"/>
  <c r="M35" i="10"/>
  <c r="E35" i="10"/>
  <c r="H35" i="10"/>
  <c r="N35" i="10"/>
  <c r="L21" i="10"/>
  <c r="M21" i="10"/>
  <c r="K21" i="10"/>
  <c r="N21" i="10"/>
  <c r="I21" i="10"/>
  <c r="J21" i="10"/>
  <c r="G39" i="10"/>
  <c r="H39" i="10"/>
  <c r="I39" i="10"/>
  <c r="E39" i="10"/>
  <c r="J39" i="10"/>
  <c r="K39" i="10"/>
  <c r="L39" i="10"/>
  <c r="M39" i="10"/>
  <c r="N39" i="10"/>
  <c r="F39" i="10"/>
  <c r="G33" i="10"/>
  <c r="N33" i="10"/>
  <c r="H33" i="10"/>
  <c r="F33" i="10"/>
  <c r="I33" i="10"/>
  <c r="J33" i="10"/>
  <c r="E33" i="10"/>
  <c r="K33" i="10"/>
  <c r="L33" i="10"/>
  <c r="M33" i="10"/>
  <c r="M31" i="10"/>
  <c r="N31" i="10"/>
  <c r="G31" i="10"/>
  <c r="F31" i="10"/>
  <c r="E31" i="10"/>
  <c r="H31" i="10"/>
  <c r="I31" i="10"/>
  <c r="J31" i="10"/>
  <c r="K31" i="10"/>
  <c r="L31" i="10"/>
  <c r="K29" i="10"/>
  <c r="L29" i="10"/>
  <c r="E29" i="10"/>
  <c r="M29" i="10"/>
  <c r="J29" i="10"/>
  <c r="N29" i="10"/>
  <c r="F29" i="10"/>
  <c r="G29" i="10"/>
  <c r="H29" i="10"/>
  <c r="I29" i="10"/>
  <c r="G27" i="10"/>
  <c r="E27" i="10"/>
  <c r="J27" i="10"/>
  <c r="K27" i="10"/>
  <c r="L27" i="10"/>
  <c r="M27" i="10"/>
  <c r="F27" i="10"/>
  <c r="N27" i="10"/>
  <c r="I27" i="10"/>
  <c r="H27" i="10"/>
  <c r="K152" i="2"/>
  <c r="M152" i="2" s="1"/>
  <c r="G152" i="2"/>
  <c r="O37" i="10" l="1"/>
  <c r="O35" i="10"/>
  <c r="O33" i="10"/>
  <c r="O39" i="10"/>
  <c r="J152" i="2"/>
  <c r="N152" i="2"/>
  <c r="L152" i="2"/>
  <c r="G142" i="2"/>
  <c r="G110" i="2" l="1"/>
  <c r="K76" i="2"/>
  <c r="M76" i="2" l="1"/>
  <c r="M74" i="2" s="1"/>
  <c r="J76" i="2"/>
  <c r="G76" i="2"/>
  <c r="N76" i="2" s="1"/>
  <c r="N74" i="2" s="1"/>
  <c r="L76" i="2"/>
  <c r="L74" i="2" s="1"/>
  <c r="C12" i="10" s="1"/>
  <c r="G24" i="2" l="1"/>
  <c r="G19" i="2"/>
  <c r="G21" i="2" l="1"/>
  <c r="B7" i="2" l="1"/>
  <c r="A2" i="2"/>
  <c r="B5" i="2" s="1"/>
  <c r="A8" i="10" l="1"/>
  <c r="A6" i="10"/>
  <c r="K19" i="2" l="1"/>
  <c r="M19" i="2" s="1"/>
  <c r="K21" i="2"/>
  <c r="M21" i="2" s="1"/>
  <c r="K24" i="2"/>
  <c r="M24" i="2" s="1"/>
  <c r="K110" i="2"/>
  <c r="M110" i="2" s="1"/>
  <c r="M109" i="2" s="1"/>
  <c r="J142" i="2"/>
  <c r="K142" i="2"/>
  <c r="L142" i="2" l="1"/>
  <c r="L140" i="2" s="1"/>
  <c r="N142" i="2"/>
  <c r="N140" i="2" s="1"/>
  <c r="M142" i="2"/>
  <c r="M140" i="2" s="1"/>
  <c r="M98" i="2"/>
  <c r="M62" i="2"/>
  <c r="M18" i="2"/>
  <c r="C24" i="10" l="1"/>
  <c r="D25" i="10"/>
  <c r="D23" i="10"/>
  <c r="C22" i="10"/>
  <c r="N110" i="2"/>
  <c r="N109" i="2" s="1"/>
  <c r="L23" i="10" l="1"/>
  <c r="M23" i="10"/>
  <c r="N23" i="10"/>
  <c r="K23" i="10"/>
  <c r="I23" i="10"/>
  <c r="J23" i="10"/>
  <c r="E25" i="10"/>
  <c r="L25" i="10"/>
  <c r="M25" i="10"/>
  <c r="N25" i="10"/>
  <c r="K25" i="10"/>
  <c r="I25" i="10"/>
  <c r="J25" i="10"/>
  <c r="O31" i="10"/>
  <c r="O27" i="10"/>
  <c r="O29" i="10"/>
  <c r="F25" i="10"/>
  <c r="G25" i="10"/>
  <c r="H25" i="10"/>
  <c r="E23" i="10"/>
  <c r="H23" i="10"/>
  <c r="G23" i="10"/>
  <c r="F23" i="10"/>
  <c r="J110" i="2"/>
  <c r="L110" i="2"/>
  <c r="L109" i="2" s="1"/>
  <c r="N19" i="2"/>
  <c r="D19" i="10" l="1"/>
  <c r="C18" i="10"/>
  <c r="O25" i="10"/>
  <c r="O23" i="10"/>
  <c r="L19" i="10" l="1"/>
  <c r="K19" i="10"/>
  <c r="M19" i="10"/>
  <c r="N19" i="10"/>
  <c r="I19" i="10"/>
  <c r="J19" i="10"/>
  <c r="J21" i="2"/>
  <c r="L21" i="2"/>
  <c r="C10" i="10"/>
  <c r="L24" i="2"/>
  <c r="J24" i="2"/>
  <c r="N62" i="2" l="1"/>
  <c r="D11" i="10"/>
  <c r="N24" i="2"/>
  <c r="N21" i="2"/>
  <c r="L11" i="10" l="1"/>
  <c r="M11" i="10"/>
  <c r="N11" i="10"/>
  <c r="K11" i="10"/>
  <c r="I11" i="10"/>
  <c r="J11" i="10"/>
  <c r="N18" i="2"/>
  <c r="G11" i="10"/>
  <c r="E11" i="10"/>
  <c r="F11" i="10"/>
  <c r="H11" i="10"/>
  <c r="K12" i="2"/>
  <c r="O11" i="10" l="1"/>
  <c r="L12" i="2" l="1"/>
  <c r="L11" i="2" s="1"/>
  <c r="M12" i="2"/>
  <c r="M11" i="2" s="1"/>
  <c r="M285" i="2" s="1"/>
  <c r="J19" i="2"/>
  <c r="L19" i="2"/>
  <c r="L18" i="2" s="1"/>
  <c r="C8" i="10" s="1"/>
  <c r="J12" i="2"/>
  <c r="C6" i="10" l="1"/>
  <c r="D7" i="10" s="1"/>
  <c r="D9" i="10"/>
  <c r="L9" i="10" l="1"/>
  <c r="M9" i="10"/>
  <c r="N9" i="10"/>
  <c r="K9" i="10"/>
  <c r="I9" i="10"/>
  <c r="J9" i="10"/>
  <c r="L7" i="10"/>
  <c r="M7" i="10"/>
  <c r="N7" i="10"/>
  <c r="K7" i="10"/>
  <c r="I7" i="10"/>
  <c r="J7" i="10"/>
  <c r="D13" i="10"/>
  <c r="E9" i="10"/>
  <c r="G9" i="10"/>
  <c r="F9" i="10"/>
  <c r="H9" i="10"/>
  <c r="F7" i="10"/>
  <c r="H7" i="10"/>
  <c r="G7" i="10"/>
  <c r="E7" i="10"/>
  <c r="L285" i="2"/>
  <c r="O7" i="10" l="1"/>
  <c r="C16" i="10"/>
  <c r="L13" i="10"/>
  <c r="M13" i="10"/>
  <c r="N13" i="10"/>
  <c r="K13" i="10"/>
  <c r="I13" i="10"/>
  <c r="J13" i="10"/>
  <c r="O9" i="10"/>
  <c r="D15" i="10"/>
  <c r="G13" i="10"/>
  <c r="H13" i="10"/>
  <c r="F13" i="10"/>
  <c r="E13" i="10"/>
  <c r="N98" i="2"/>
  <c r="L286" i="2" l="1"/>
  <c r="L288" i="2"/>
  <c r="O13" i="10"/>
  <c r="L15" i="10"/>
  <c r="M15" i="10"/>
  <c r="N15" i="10"/>
  <c r="I15" i="10"/>
  <c r="K15" i="10"/>
  <c r="J15" i="10"/>
  <c r="D17" i="10"/>
  <c r="D41" i="10" s="1"/>
  <c r="C40" i="10"/>
  <c r="G15" i="10"/>
  <c r="F15" i="10"/>
  <c r="H15" i="10"/>
  <c r="E15" i="10"/>
  <c r="G12" i="2"/>
  <c r="N12" i="2" s="1"/>
  <c r="L17" i="10" l="1"/>
  <c r="M17" i="10"/>
  <c r="N17" i="10"/>
  <c r="I17" i="10"/>
  <c r="J17" i="10"/>
  <c r="K17" i="10"/>
  <c r="H17" i="10"/>
  <c r="F17" i="10"/>
  <c r="E17" i="10"/>
  <c r="G17" i="10"/>
  <c r="O15" i="10"/>
  <c r="N11" i="2"/>
  <c r="N285" i="2" s="1"/>
  <c r="N41" i="10" l="1"/>
  <c r="N40" i="10" s="1"/>
  <c r="M41" i="10"/>
  <c r="M40" i="10" s="1"/>
  <c r="K41" i="10"/>
  <c r="K40" i="10" s="1"/>
  <c r="L41" i="10"/>
  <c r="L40" i="10" s="1"/>
  <c r="J41" i="10"/>
  <c r="J40" i="10" s="1"/>
  <c r="I41" i="10"/>
  <c r="I40" i="10" s="1"/>
  <c r="O17" i="10"/>
  <c r="M7" i="2"/>
  <c r="N7" i="2"/>
  <c r="F19" i="10" l="1"/>
  <c r="E19" i="10"/>
  <c r="H19" i="10"/>
  <c r="G19" i="10"/>
  <c r="O19" i="10" l="1"/>
  <c r="M286" i="2"/>
  <c r="G7" i="2"/>
  <c r="M8" i="2" s="1"/>
  <c r="N286" i="2"/>
  <c r="D32" i="10"/>
  <c r="D36" i="10" l="1"/>
  <c r="D38" i="10"/>
  <c r="D20" i="10"/>
  <c r="D30" i="10"/>
  <c r="D34" i="10"/>
  <c r="D28" i="10"/>
  <c r="D26" i="10"/>
  <c r="N8" i="2"/>
  <c r="L7" i="2"/>
  <c r="L8" i="2" s="1"/>
  <c r="G21" i="10"/>
  <c r="G41" i="10" s="1"/>
  <c r="H21" i="10"/>
  <c r="H41" i="10" s="1"/>
  <c r="F21" i="10"/>
  <c r="E21" i="10"/>
  <c r="E41" i="10" s="1"/>
  <c r="D16" i="10"/>
  <c r="D10" i="10"/>
  <c r="D22" i="10"/>
  <c r="D6" i="10"/>
  <c r="D24" i="10"/>
  <c r="D8" i="10"/>
  <c r="D12" i="10"/>
  <c r="D14" i="10"/>
  <c r="D18" i="10"/>
  <c r="F41" i="10" l="1"/>
  <c r="F40" i="10" s="1"/>
  <c r="D40" i="10"/>
  <c r="O21" i="10"/>
  <c r="O41" i="10" s="1"/>
  <c r="H40" i="10"/>
  <c r="G40" i="10"/>
  <c r="E40" i="10"/>
  <c r="O40" i="10" l="1"/>
</calcChain>
</file>

<file path=xl/sharedStrings.xml><?xml version="1.0" encoding="utf-8"?>
<sst xmlns="http://schemas.openxmlformats.org/spreadsheetml/2006/main" count="2440" uniqueCount="1010">
  <si>
    <t xml:space="preserve">CRONOGRAMA FÍSICO - FINANCEIRO </t>
  </si>
  <si>
    <t>Obra</t>
  </si>
  <si>
    <t>Item</t>
  </si>
  <si>
    <t>Etapa</t>
  </si>
  <si>
    <t>Valor Total da Etapa</t>
  </si>
  <si>
    <t>Físico/Financeiro</t>
  </si>
  <si>
    <t>Mês 1</t>
  </si>
  <si>
    <t>Mês 2</t>
  </si>
  <si>
    <t>Mês 3</t>
  </si>
  <si>
    <t>Mês 4</t>
  </si>
  <si>
    <t>Total</t>
  </si>
  <si>
    <t>TOTAL</t>
  </si>
  <si>
    <t>PREFEITURA MUNICIPAL DE SÃO SEBASTIÃO DO OESTE</t>
  </si>
  <si>
    <t>Processo Licitatório</t>
  </si>
  <si>
    <t>Contrato</t>
  </si>
  <si>
    <t>Ordem de Serviço</t>
  </si>
  <si>
    <t>INÍCIO DA OBRA</t>
  </si>
  <si>
    <t xml:space="preserve">CNPJ: </t>
  </si>
  <si>
    <t>PREVISÃO DE TERMINO</t>
  </si>
  <si>
    <t>Data Base</t>
  </si>
  <si>
    <t xml:space="preserve">Período da Medição: </t>
  </si>
  <si>
    <t>MEDIÇÃO</t>
  </si>
  <si>
    <t>VALOR DO CONTRATO</t>
  </si>
  <si>
    <t>Saldo Contratual</t>
  </si>
  <si>
    <t xml:space="preserve">  Valor Medição</t>
  </si>
  <si>
    <t>Valor Acumulado</t>
  </si>
  <si>
    <t>Local</t>
  </si>
  <si>
    <t>ITEM</t>
  </si>
  <si>
    <t>SERVIÇOS EXECUTADOS</t>
  </si>
  <si>
    <t xml:space="preserve">Quantidade Prevista </t>
  </si>
  <si>
    <t>QUANTIDADES EXECUTADAS</t>
  </si>
  <si>
    <t>Unidade</t>
  </si>
  <si>
    <t>Custo Unitário</t>
  </si>
  <si>
    <t xml:space="preserve">Custo Total </t>
  </si>
  <si>
    <t>Preço Unitário c/ BDI</t>
  </si>
  <si>
    <t>Sinapi</t>
  </si>
  <si>
    <t>VALORES EXECUTADOS R$</t>
  </si>
  <si>
    <t>Setop</t>
  </si>
  <si>
    <t>Anterior</t>
  </si>
  <si>
    <t>Período</t>
  </si>
  <si>
    <t>Acumulado</t>
  </si>
  <si>
    <t>Previsto</t>
  </si>
  <si>
    <t>SERVIÇOS PRELIMINARES</t>
  </si>
  <si>
    <t>Subtotal</t>
  </si>
  <si>
    <t>1.1</t>
  </si>
  <si>
    <t>U</t>
  </si>
  <si>
    <t>m</t>
  </si>
  <si>
    <t>Contratante: Prefeitura Municipal de São Sebastião do Oeste</t>
  </si>
  <si>
    <t>Fiscalização/Prefeitura:</t>
  </si>
  <si>
    <t>Contratada</t>
  </si>
  <si>
    <t xml:space="preserve"> Resp. Técnico: </t>
  </si>
  <si>
    <t>______________________________________________</t>
  </si>
  <si>
    <t>___________________</t>
  </si>
  <si>
    <t>______________________</t>
  </si>
  <si>
    <t xml:space="preserve">Belarmino Luciano Leite </t>
  </si>
  <si>
    <t>Flavio Oliveira Neto
Engenheiro Civil</t>
  </si>
  <si>
    <t>Prefeito Municipal</t>
  </si>
  <si>
    <t>São Sebastião do Oeste</t>
  </si>
  <si>
    <t>CREA MG: 45.089/D</t>
  </si>
  <si>
    <t>Valor por Extenso:</t>
  </si>
  <si>
    <t>INFRAESTRUTURA</t>
  </si>
  <si>
    <t>SUPERESTRUTURA</t>
  </si>
  <si>
    <t>93358</t>
  </si>
  <si>
    <t>ESCAVAÇÃO MANUAL DE VALA COM PROFUNDIDADE MENOR OU IGUAL A 1,30 M. AF_02/2021</t>
  </si>
  <si>
    <t>3.4</t>
  </si>
  <si>
    <t>Kg</t>
  </si>
  <si>
    <t>9.1</t>
  </si>
  <si>
    <t>5.1</t>
  </si>
  <si>
    <t>6.1</t>
  </si>
  <si>
    <t>8.1</t>
  </si>
  <si>
    <t>m2</t>
  </si>
  <si>
    <t>m3</t>
  </si>
  <si>
    <t>3.2</t>
  </si>
  <si>
    <t>3.3</t>
  </si>
  <si>
    <t>6.3</t>
  </si>
  <si>
    <t>6.4</t>
  </si>
  <si>
    <t>8.2</t>
  </si>
  <si>
    <t>10.1</t>
  </si>
  <si>
    <t>11.1</t>
  </si>
  <si>
    <t>ED-50266</t>
  </si>
  <si>
    <t>LIMPEZA FINAL PARA ENTREGA DA OBRA</t>
  </si>
  <si>
    <t>M2</t>
  </si>
  <si>
    <t>8.3</t>
  </si>
  <si>
    <r>
      <t>CONTRATADA:</t>
    </r>
    <r>
      <rPr>
        <sz val="9"/>
        <color theme="1"/>
        <rFont val="Calibri"/>
        <family val="2"/>
        <scheme val="major"/>
      </rPr>
      <t xml:space="preserve"> </t>
    </r>
  </si>
  <si>
    <r>
      <t>Data:</t>
    </r>
    <r>
      <rPr>
        <sz val="10"/>
        <color theme="1"/>
        <rFont val="Calibri"/>
        <family val="2"/>
        <scheme val="major"/>
      </rPr>
      <t xml:space="preserve"> </t>
    </r>
  </si>
  <si>
    <t>Belarmino Luciano Leite 
Prefeito Municipal
São Sebastião do Oeste</t>
  </si>
  <si>
    <t>Flavio Oliveira Neto
Engenheiro Civil
CREA MG: 45.089/D</t>
  </si>
  <si>
    <t xml:space="preserve">Endereço: </t>
  </si>
  <si>
    <t>5.2</t>
  </si>
  <si>
    <t>ED-49780</t>
  </si>
  <si>
    <t>CONCRETO CICLÓPICO, FCK 15 MPA,  PREPARADO EM OBRA COM BETONEIRA, COM 30% DE PEDRA DE MÃO, INCLUSIVE LANÇAMENTO, ADENSAMENTO E ACABAMENTO</t>
  </si>
  <si>
    <t>ED-8487</t>
  </si>
  <si>
    <t>CONCRETO ESTRUTURAL, PREPARADO EM OBRA COM BETONEIRA, CONTROLE "A", COM FCK 25 MPA, BRITA Nº (1 E 2), CONSISTÊNCIA PARA VIBRAÇÃO (FABRICAÇÃO)</t>
  </si>
  <si>
    <t>kg</t>
  </si>
  <si>
    <t>ED-49643</t>
  </si>
  <si>
    <t>5.3</t>
  </si>
  <si>
    <t>ED-50783</t>
  </si>
  <si>
    <t>ED-50323</t>
  </si>
  <si>
    <t>6.5</t>
  </si>
  <si>
    <t>ED-50437</t>
  </si>
  <si>
    <t>6.6</t>
  </si>
  <si>
    <t>10.2</t>
  </si>
  <si>
    <t>10.3</t>
  </si>
  <si>
    <t>10.4</t>
  </si>
  <si>
    <t>10.5</t>
  </si>
  <si>
    <t>10.6</t>
  </si>
  <si>
    <t>10.7</t>
  </si>
  <si>
    <t>PLANILHA ORÇAMENTÁRIA - PREFEITURA MUNICIPAL DE SÃO SEBASTIÃO DO OESTE</t>
  </si>
  <si>
    <t>ALVENARIA</t>
  </si>
  <si>
    <t>REVESTIMENTOS VERTICAIS E HORIZONTAIS</t>
  </si>
  <si>
    <t>PINTURA</t>
  </si>
  <si>
    <t>INSTALÇÕES HIDRÁULICAS E HIDROSANITÁRIAS</t>
  </si>
  <si>
    <t>LOUÇAS E METAIS</t>
  </si>
  <si>
    <t>INSTALAÇÕES ELÉTRICAS</t>
  </si>
  <si>
    <t>SISTEMA DE PROTEÇÃO CONTRA DESCARGAS ATMOSFÉRICAS(SPDA)</t>
  </si>
  <si>
    <t>INSTALAÇÃO DE GÁS COMBUSTÍVEL</t>
  </si>
  <si>
    <t>SISTEMA DE PROTEÇÃO CONTRA INCÊNDIO</t>
  </si>
  <si>
    <t>SERVIÇOS COMPLEMENTARES E SERVIÇOS FINAIS</t>
  </si>
  <si>
    <t>Total geral</t>
  </si>
  <si>
    <t xml:space="preserve"> ALVENARIAS</t>
  </si>
  <si>
    <t>INSTALAÇÕES HIDRÁULICAS E HIDROSANITÁRIAS</t>
  </si>
  <si>
    <t>BDI</t>
  </si>
  <si>
    <t>QUARTIL MÉDIO</t>
  </si>
  <si>
    <t>CONSTRUÇÃO DE EDIFÍCIOS</t>
  </si>
  <si>
    <t>AC =</t>
  </si>
  <si>
    <t>ADMINISTRAÇÃO CENTRAL =</t>
  </si>
  <si>
    <t>S + G =</t>
  </si>
  <si>
    <t>SEGURO + GARANTIAS =</t>
  </si>
  <si>
    <t>R =</t>
  </si>
  <si>
    <t>RISCO =</t>
  </si>
  <si>
    <t>DF =</t>
  </si>
  <si>
    <t>DESPESAS FINANCEIRAS =</t>
  </si>
  <si>
    <t>L =</t>
  </si>
  <si>
    <t>LUCRO =</t>
  </si>
  <si>
    <t>I =</t>
  </si>
  <si>
    <t>IMPOSTOS =</t>
  </si>
  <si>
    <t>COFINS</t>
  </si>
  <si>
    <t>PIS</t>
  </si>
  <si>
    <t>ISS</t>
  </si>
  <si>
    <t>CPRB</t>
  </si>
  <si>
    <t>BDI =</t>
  </si>
  <si>
    <t>[</t>
  </si>
  <si>
    <t>[(</t>
  </si>
  <si>
    <t>+</t>
  </si>
  <si>
    <t>)x</t>
  </si>
  <si>
    <t>(</t>
  </si>
  <si>
    <t>)]</t>
  </si>
  <si>
    <t>]</t>
  </si>
  <si>
    <t>=</t>
  </si>
  <si>
    <t>-</t>
  </si>
  <si>
    <t>)</t>
  </si>
  <si>
    <t>1 - FORMULA CONFORME ACORDAO nº 2622/2013 TCU - PLENÁRIO</t>
  </si>
  <si>
    <t>__________________________________</t>
  </si>
  <si>
    <t>CNPJ:  18.308.734/0001-06</t>
  </si>
  <si>
    <t xml:space="preserve">concorrência </t>
  </si>
  <si>
    <t>CONTRATANTE: Prefeitura Municipal de São Sebastião do Oeste - MG</t>
  </si>
  <si>
    <t xml:space="preserve"> LOCACAO CONVENCIONAL DE OBRA, UTILIZANDO GABARITO DE TÁBUAS CORRIDAS PONTALETADAS A CADA 2,00M - 2 UTILIZAÇÕES. </t>
  </si>
  <si>
    <t>1.2</t>
  </si>
  <si>
    <t>1.3</t>
  </si>
  <si>
    <t>u</t>
  </si>
  <si>
    <t>LIGAÇÃO DE ÁGUA PROVISÓRIA PARA CANTEIRO, INCLUSIVE
HIDRÔMETRO E CAVALETE PARA MEDIÇÃO DE ÁGUA - ENTRADA
PRINCIPAL, EM AÇO GALVANIZADO DN 20MM (1/2") - PADRÃO
CONCESSIONÁRIA</t>
  </si>
  <si>
    <t>ED-50150</t>
  </si>
  <si>
    <t>1.4</t>
  </si>
  <si>
    <t>BARRACÃO DE OBRA PARA DEPÓSITO E FERRAMENTARIA TIPO-II,
ÁREA INTERNA 25,41M2, EM CHAPA DE COMPENSADO RESINADO,
INCLUSIVE MOBILIÁRIO (OBRA DE MÉDIO PORTE, EFETIVO DE 30
A 60 HOMENS), PADRÃO DER-MG</t>
  </si>
  <si>
    <t>ED-50129</t>
  </si>
  <si>
    <t>CORTE E DOBRA DE AÇO CA-60, DIÂMETRO DE 5,0 MM. AF_06/2022</t>
  </si>
  <si>
    <t>LASTRO DE BRITA 2 OU 3 APILOADO MANUALMENTE</t>
  </si>
  <si>
    <t>ED-49813</t>
  </si>
  <si>
    <t xml:space="preserve"> CORTE E DOBRA DE AÇO CA-50, DIÂMETRO DE 8,0 MM. AF_06/2022</t>
  </si>
  <si>
    <t xml:space="preserve"> CORTE E DOBRA DE AÇO CA-50, DIÂMETRO DE 10,0 MM. AF_06/2022</t>
  </si>
  <si>
    <t>CORTE E DOBRA DE AÇO CA-50, DIÂMETRO DE 10,0 MM. AF_06/2022</t>
  </si>
  <si>
    <t xml:space="preserve"> ESCAVAÇÃO MANUAL PARA BLOCO DE COROAMENTO OU SAPATA (SEM ESCAVAÇÃO PARA COLOCAÇÃO DE FÔRMAS). AF_06/2017</t>
  </si>
  <si>
    <t xml:space="preserve"> IMPERMEABILIZAÇÃO DE SUPERFÍCIE COM EMULSÃO ASFÁLTICA, 2 DEMÃOS AF_06/2018</t>
  </si>
  <si>
    <t xml:space="preserve">CORTE E DOBRA DE AÇO CA-50, DIÂMETRO DE 6,3 MM. AF_06/2022 </t>
  </si>
  <si>
    <t>FORMA E DESFORMA DE TÁBUA E SARRAFO, REAPROVEITAMENTO (3X)</t>
  </si>
  <si>
    <t xml:space="preserve">CORTE E DOBRA DE AÇO CA-50, DIÂMETRO DE 10,0 MM. AF_06/2022 </t>
  </si>
  <si>
    <t xml:space="preserve">CORTE E DOBRA DE AÇO CA-50, DIÂMETRO DE 12,5 MM. AF_06/2022 </t>
  </si>
  <si>
    <t>FORNECIMENTO DE CONCRETO ESTRUTURAL, USINADO
BOMBEADO, AUTO-ADENSÁVEL, COM FCK 25 MPA, INCLUSIVE
LANÇAMENTO E ACABAMENTO</t>
  </si>
  <si>
    <t>ED-9053</t>
  </si>
  <si>
    <t>INFRAESTRUTURA MUROS NORMAIS DE FECHAMENTO EXTERNO</t>
  </si>
  <si>
    <t>ALVENARIA DE VEDAÇÃO COM TIJOLO CERÂMICO FURADO, ESP.
14CM, PARA REVESTIMENTO, INCLUSIVE ARGAMASSA PARA
ASSENTAMENTO</t>
  </si>
  <si>
    <t>ED-48232</t>
  </si>
  <si>
    <t>ALVENARIA MUROS NORMAIS DE FECHAMENTO EXTERNO EM BLOCO APARENTE</t>
  </si>
  <si>
    <t>ALVENARIA DE VEDAÇÃO COM BLOCO DE CONCRETO, ESP. 14CM,
COM ACABAMENTO APARENTE, INCLUSIVE ARGAMASSA PARA
ASSENTAMENTO</t>
  </si>
  <si>
    <t xml:space="preserve"> CHAPISCO APLICADO EM ALVENARIAS E ESTRUTURAS DE CONCRETO INTERNAS, COM COLHER DE PEDREIRO. ARGAMASSA TRAÇO 1:3 COM PREPARO MANUAL. AF_06/20 14</t>
  </si>
  <si>
    <t>EMBOÇO, PARA RECEBIMENTO DE CERÂMICA, EM ARGAMASSA TRAÇO 1:2:8, PREPARO MECÂNICO COM BETONEIRA 400L, APLICADO MANUALMENTE EM FACES INTERNAS DE PAREDES, PARA AMBIENTE COM ÁREA MAIOR QUE 10M2, ESPESSURA DE 20MM, COM EXECUÇÃO DE TALISCAS. AF_06/2014</t>
  </si>
  <si>
    <t>REBOCO COM ARGAMASSA, TRAÇO 1:2:8 (CIMENTO, CAL E AREIA)
, ESP. 20MM, APLICAÇÃO MANUAL, PREPARO MECÂNICO</t>
  </si>
  <si>
    <t>ED-50761</t>
  </si>
  <si>
    <t xml:space="preserve"> PISO EM GRANILITE, MARMORITE OU GRANITINA EM AMBIENTES INTERNOS, COM E SPESSURA DE 8 MM, INCLUSO MISTURA EM BETONEIRA, COLOCAÇÃO DAS JUNTAS, APLICAÇÃO DO PISO, 4 POLIMENTOS COM POLITRIZ, ESTUCAMENTO, SELADOR E CERA. AF_06/2022</t>
  </si>
  <si>
    <t>REVESTIMENTO COM CERÂMICA APLICADO EM PAREDE,
ACABAMENTO ESMALTADO, AMBIENTE INTERNO/EXTERNO,
PADRÃO EXTRA, DIMENSÃO DA PEÇA ATÉ 2025 CM2, PEI III,
ASSENTAMENTO COM ARGAMASSA INDUSTRIALIZADA, INCLUSIVE
REJUNTAMENTO</t>
  </si>
  <si>
    <t>ED-9081</t>
  </si>
  <si>
    <t>BANCADAS, GRANITOS</t>
  </si>
  <si>
    <t>RODAPÉ EM GRANILITE/MARMORITE, ACABAMENTO POLIDO, COR
CINZA, ALTURA 10CM, INCLUSIVE POLIMENTO</t>
  </si>
  <si>
    <t>SOLEIRA DE MARMORITE, COR CIMENTO NATURAL, E = 3 CM</t>
  </si>
  <si>
    <t>ED-50622</t>
  </si>
  <si>
    <t>CONTRAPISO DESEMPENADO COM ARGAMASSA, TRAÇO 1:3 (
CIMENTO E AREIA), ESP. 30MM</t>
  </si>
  <si>
    <t>ED-50568</t>
  </si>
  <si>
    <t>CAMADA DE REGULARIZAÇÃO COM ARGAMASSA, TRAÇO 1:3 (
CIMENTO E AREIA), ESP. 20MM, APLICAÇÃO MANUAL, PREPARO
MECÂNICO</t>
  </si>
  <si>
    <t>ED-13287</t>
  </si>
  <si>
    <t>EXECUÇÃO DE PASSEIO (CALÇADA) OU PISO DE CONCRETO COM CONCRETO MOLDADO IN LOCO, USINADO, ACABAMENTO CONVENCIONAL, NÃO ARMADO. AF_08/2022</t>
  </si>
  <si>
    <t>PASSEIOS EXTERNOS</t>
  </si>
  <si>
    <t>RAMPA PARA ACESSO DE DEFICIENTE, EM CONCRETO SIMPLES
FCK = 25 MPA, DESEMPENADA, COM PINTURA INDICATIVA, 02
DEMÃOS</t>
  </si>
  <si>
    <t>ED-51148</t>
  </si>
  <si>
    <t>PLANTIO DE GRAMA ESMERALDA EM PLACAS, INCLUSIVE TERRA
VEGETAL E CONSERVAÇÃO POR TRINTA (30) DIAS</t>
  </si>
  <si>
    <t>6.7</t>
  </si>
  <si>
    <t>6.8</t>
  </si>
  <si>
    <t>CALHA EM CHAPA GALVANIZADA, ESP. 0,8MM (GSG-22), COM
DESENVOLVIMENTO DE 75CM, INCLUSIVE IÇAMENTO MANUAL
VERTICAL</t>
  </si>
  <si>
    <t>ED-50652</t>
  </si>
  <si>
    <t>ESQUADRIAS E CERCAMENTOS</t>
  </si>
  <si>
    <t>FORNECIMENTO E ASSENTAMENTO DE TUBO PVC RÍGIDO,
DRENAGEM/PLUVIAL, PBV - SÉRIE NORMAL, DN 100 MM (4"),
INCLUSIVE CONEXÕES</t>
  </si>
  <si>
    <t>ED-48669</t>
  </si>
  <si>
    <t>ED-20603</t>
  </si>
  <si>
    <t>ED-49603</t>
  </si>
  <si>
    <t>9.2</t>
  </si>
  <si>
    <t>9.3</t>
  </si>
  <si>
    <t>9.4</t>
  </si>
  <si>
    <t>9.5</t>
  </si>
  <si>
    <t>9.6</t>
  </si>
  <si>
    <t>9.7</t>
  </si>
  <si>
    <t>9.8</t>
  </si>
  <si>
    <t>9.9</t>
  </si>
  <si>
    <r>
      <t>PORTA DE ABRIR, MADEIRA DE LEI PRANCHETA PARA PINTURA
COMPLETA 90 X 210 CM,COM FERRAGENS EM FERRO LATONADO</t>
    </r>
    <r>
      <rPr>
        <b/>
        <sz val="9"/>
        <rFont val="Calibri"/>
        <family val="2"/>
        <scheme val="major"/>
      </rPr>
      <t>(P1)</t>
    </r>
  </si>
  <si>
    <t>ED-50982</t>
  </si>
  <si>
    <t>ED-23033</t>
  </si>
  <si>
    <t>ED-23034</t>
  </si>
  <si>
    <t>ED-50983</t>
  </si>
  <si>
    <t>portas de madeira</t>
  </si>
  <si>
    <t>portas de alumínio</t>
  </si>
  <si>
    <t>ED-7576</t>
  </si>
  <si>
    <t>portas de vidro</t>
  </si>
  <si>
    <t>ED-49698</t>
  </si>
  <si>
    <t>ED-49699</t>
  </si>
  <si>
    <t>janelas e básculas e fixos</t>
  </si>
  <si>
    <t>ED-50962</t>
  </si>
  <si>
    <t>ED-50961</t>
  </si>
  <si>
    <t>PEITORIL DE GRANITO CINZA ANDORINHA E = 2 CM</t>
  </si>
  <si>
    <t>ED-50997</t>
  </si>
  <si>
    <t>BANCADA EM GRANITO CINZA ANDORINHA E = 3 CM, APOIADA EM
CONSOLE DE METALON 20 X 30 MM</t>
  </si>
  <si>
    <t>ED-48343</t>
  </si>
  <si>
    <t>BANCADAS, GRANITOS e MARMORES</t>
  </si>
  <si>
    <t>APLICAÇÃO DE FUNDO SELADOR ACRÍLICO EM PAREDES, UMA DEMÃO.</t>
  </si>
  <si>
    <t>APLICAÇÃO DE FUNDO SELADOR ACRÍLICO EM TETO, UMA DEMÃO. AF_06/2014</t>
  </si>
  <si>
    <t xml:space="preserve"> APLICAÇÃO MANUAL DE PINTURA COM TINTA LÁTEX ACRÍLICA EM TETO, DUAS DEMÃOS. AF_06/2014</t>
  </si>
  <si>
    <t>APLICAÇÃO MANUAL DE PINTURA COM TINTA LÁTEX ACRÍLICA EM PAREDES, DUAS DEMÃOS. AF_06/2014</t>
  </si>
  <si>
    <t>PINTURA ESMALTE EM SUPERFÍCIE DE CONCRETO/ALVENARIA,
DUAS (2) DEMÃOS, EXCLUSIVE SELADOR ACRÍLICO E MASSA
ACRÍLICA/CORRIDA (PVA)</t>
  </si>
  <si>
    <t>ED-50509</t>
  </si>
  <si>
    <t>pintura em alvenarias e tetos</t>
  </si>
  <si>
    <t>pintura em piso</t>
  </si>
  <si>
    <t>PINTURA DE PISO COM TINTA ACRÍLICA, APLICAÇÃO MANUAL, 2 DEMÃOS, INCLUSO FUNDO PREPARADOR. AF_05/2021</t>
  </si>
  <si>
    <t>pintura em esquadrias</t>
  </si>
  <si>
    <t>PINTURA ESMALTE EM ESQUADRIA DE MADEIRA, DUAS (2)
DEMÃOS, INCLUSIVE UMA (1) DEMÃO DE FUNDO NIVELADOR,
EXCLUSIVE MASSA A ÓLEO</t>
  </si>
  <si>
    <t>ED-50493</t>
  </si>
  <si>
    <t>PINTURA ESMALTE EM ESQUADRIAS DE FERRO, DUAS (2)
DEMÃOS, INCLUSIVE UMA (1) DEMÃO DE FUNDO ANTICORROSIVO</t>
  </si>
  <si>
    <t>ED-50491</t>
  </si>
  <si>
    <t>10.8</t>
  </si>
  <si>
    <t>10.9</t>
  </si>
  <si>
    <t>10.10</t>
  </si>
  <si>
    <t>PRATELEIRA DE ARDÓSIA E = 2 CM APOIADA EM CONSOLE DE
METALON 20 X 30 MM</t>
  </si>
  <si>
    <t>12.1</t>
  </si>
  <si>
    <t>12.2</t>
  </si>
  <si>
    <t>12.3</t>
  </si>
  <si>
    <t>12.4</t>
  </si>
  <si>
    <t>CUBA DE LOUÇA BRANCA DE EMBUTIR, FORMATO OVAL,
INCLUSIVE VÁLVULA DE ESCOAMENTO DE METAL COM
ACABAMENTO CROMADO, SIFÃO DE METAL TIPO COPO COM
ACABAMENTO CROMADO, FORNECIMENTO E INSTALAÇÃO</t>
  </si>
  <si>
    <t>ED-50279</t>
  </si>
  <si>
    <t xml:space="preserve"> BACIA SANITÁRIA (VASO) DE LOUÇA CONVENCIONAL, COR
BRANCA, INCLUSIVE ACESSÓRIOS DE FIXAÇÃO/VEDAÇÃO,
VÁLVULA DE DESCARGA METÁLICA COM ACIONAMENTO DUPLO,
TUBO DE LIGAÇÃO DE LATÃO COM CANOPLA, FORNECIMENTO,
INSTALAÇÃO E REJUNTAMENTO</t>
  </si>
  <si>
    <t>ED-50298</t>
  </si>
  <si>
    <t>12.5</t>
  </si>
  <si>
    <t>12.6</t>
  </si>
  <si>
    <t>BACIA SANITÁRIA (VASO) DE LOUÇA CONVENCIONAL, ACESSÍVEL
(PCR/PMR), COR BRANCA, COM INSTALAÇÃO DE SÓCULO NA
BASE DA BACIA ACOMPANHANDO A PROJEÇÃO DA BASE, NÃO
ULTRAPASSANDO ALTURA DE 5CM, ALTURA MÁXIMA DE 46CM (
BACIA+ASSENTO), INCLUSIVE ACESSÓRIOS DE FIXAÇÃO/
VEDAÇÃO, VÁLVULA DE DESCARGA METÁLICA COM
ACIONAMENTO DUPLO, TUBO DE LIGAÇÃO DE LATÃO COM
CANOPLA, FORNECIMENTO, INSTALAÇÃO E REJUNTAMENTO,
EXCLUSIVE ASSENTO</t>
  </si>
  <si>
    <t>ED-50301</t>
  </si>
  <si>
    <t>ED-48165</t>
  </si>
  <si>
    <t>BARRA DE APOIO EM AÇO INOX POLIDO RETA, DN 1.1/4" (31,75MM)
, PARA ACESSIBILIDADE (PMR/PCR), COMPRIMENTO 40CM,
INSTALADO EM PORTA/PAREDE, INCLUSIVE FORNECIMENTO,
INSTALAÇÃO E ACESSÓRIOS PARA FIXAÇÃO</t>
  </si>
  <si>
    <t>ED-48163</t>
  </si>
  <si>
    <t>BARRA DE APOIO EM AÇO INOX POLIDO EM "L", DN 1.1/4" (31,75MM), PARA ACESSIBILIDADE (PMR/PCR), COMPRIMENTO 140CM,
INSTALADO EM PAREDE, INCLUSIVE FORNECIMENTO,
INSTALAÇÃO E ACESSÓRIOS PARA FIXAÇÃO</t>
  </si>
  <si>
    <r>
      <t xml:space="preserve">LAVATÓRIO LOUÇA BRANCA SUSPENSO, 29,5 X 39CM OU EQUIVALENTE, PADRÃO POPULAR - FORNECIMENTO E INSTALAÇÃO. AF_01/2020 </t>
    </r>
    <r>
      <rPr>
        <b/>
        <sz val="9"/>
        <color rgb="FF000000"/>
        <rFont val="Calibri"/>
        <family val="2"/>
        <scheme val="major"/>
      </rPr>
      <t>(PNE)</t>
    </r>
  </si>
  <si>
    <t>TANQUE DE POLIPROPILENO, CAPACIDADE 24 LITROS, INCLUSIVE
ACESSÓRIOS DE FIXAÇÃO, VÁLVULA DE ESCOAMENTO DE
PLÁSTICO (PVC) NA COR BRANCA, SIFÃO DE PLÁSTICO (PVC) TIPO
COPO NA COR BRANCA, FORNECIMENTO E INSTALAÇÃO,
EXCLUSIVE TORNEIRA</t>
  </si>
  <si>
    <t>ED-50294</t>
  </si>
  <si>
    <t>TORNEIRA METÁLICA PARA TANQUE, ACABAMENTO CROMADO,
BICO COM ROSCA, FORNECIMENTO E INSTALAÇÃO</t>
  </si>
  <si>
    <t>ED-50331</t>
  </si>
  <si>
    <t>BEBEDOURO GEMINADO MG-F 80 INOX</t>
  </si>
  <si>
    <t>ED-48169</t>
  </si>
  <si>
    <t>TORNEIRA METÁLICA PARA IRRIGAÇÃO/JARDIM, ACABAMENTO
CROMADO, APLICAÇÃO DE PAREDE, INCLUSIVE FORNECIMENTO
E INSTALAÇÃO</t>
  </si>
  <si>
    <t>12.7</t>
  </si>
  <si>
    <t>12.8</t>
  </si>
  <si>
    <t>12.9</t>
  </si>
  <si>
    <t>12.10</t>
  </si>
  <si>
    <t>12.11</t>
  </si>
  <si>
    <t>vergas</t>
  </si>
  <si>
    <t>contravergas</t>
  </si>
  <si>
    <t xml:space="preserve"> CONTRAVERGA PRÉ-MOLDADA PARA VÃOS DE ATÉ 1,5 M DE COMPRIMENTO. AF_03/2016</t>
  </si>
  <si>
    <t xml:space="preserve">  CONTRAVERGA PRÉ-MOLDADA PARA VÃOS DE MAIS DE 1,5 M DE COMPRIMENTO. AF_03/2016</t>
  </si>
  <si>
    <t>REDE LÓGICA E TELEFONIA</t>
  </si>
  <si>
    <t>ED-51017</t>
  </si>
  <si>
    <t>PARA-RAIO DE LATAO CROMADO, COBRE CROMADO OU ACO
INOXIDAVEL, TIPO FRANKLIN</t>
  </si>
  <si>
    <t>ED-51073</t>
  </si>
  <si>
    <t>MASTRO SIMPLES DE FERRO GALVANIZADO PARA PÁRA-RAIOS,
ALTURA DE 3 M, Ø 40 MM (1 1/2") OU 50 MM (2"), COMPLETO</t>
  </si>
  <si>
    <t>ED-51068</t>
  </si>
  <si>
    <t>CABO DE COBRE NU #35MM2 - 7 FIOSX2,50MM, PARA ELEMENTOS
DE CAPTAÇÃO/ANEL DE CINTAMENTO (SPDA), INCLUSIVE
PRESILHA DE FIXAÇÃO</t>
  </si>
  <si>
    <t>ED-13934</t>
  </si>
  <si>
    <t>ED-13935</t>
  </si>
  <si>
    <t>ARMAÇÃO UTILIZANDO AÇO CA-25 DE 10,0 MM - MONTAGEM. AF_06/2022</t>
  </si>
  <si>
    <t>ATERRAMENTO COMPLETO PARA PÁRA-RAIOS , COM HASTES DE COBRE COM ALMA DE AÇO TIPO "COPPERWELD"</t>
  </si>
  <si>
    <t>CAIXA PRÉ MOLDADA PARA ATERRAMENTO COM TAMPA DE
CONCRETO 25 x 25 x 50 CM, INCLUSIVE ESCAVAÇÃO E BOTA FORA</t>
  </si>
  <si>
    <t>ED-48702</t>
  </si>
  <si>
    <t>CAIXA DE EQUALIZAÇÃO PARA USO INTERNO COM 9 TERMINAIS
210X210X90MM EM AÇO</t>
  </si>
  <si>
    <t>ED-51053</t>
  </si>
  <si>
    <t>15.1</t>
  </si>
  <si>
    <t>15.2</t>
  </si>
  <si>
    <t>15.3</t>
  </si>
  <si>
    <t>15.4</t>
  </si>
  <si>
    <t>15.5</t>
  </si>
  <si>
    <t>15.6</t>
  </si>
  <si>
    <t>15.7</t>
  </si>
  <si>
    <t>CONDULETE DE ALUMÍNIO, TIPO "C" OU "LB" OU "LL" OU "LR", DIÂMETRO DE SAÍDA 3/4" (20MM)</t>
  </si>
  <si>
    <t>PLACA CEGA PARA CONDULETE, COM DIÂMETRO DE SAÍDA 3/4" (20MM), EXCLUSIVE CONDULETEE INSTALAÇÃO.</t>
  </si>
  <si>
    <t>ELETRODUTO DE PVC RÍGIDO ROSCÁVEL, DN 20 MM (3/4"), INCLUSIVE CONEXÕES, SUPORTES E FIXAÇÃO</t>
  </si>
  <si>
    <t>ED-2923</t>
  </si>
  <si>
    <t>ED-17990</t>
  </si>
  <si>
    <t>ED-49308</t>
  </si>
  <si>
    <t>16.1</t>
  </si>
  <si>
    <t>CABO TELEFÔNICO CCI-50 1 PAR, SEM BLINDAGEM, INSTALADO EM DISTRIBUIÇÃO CABO TELEFÔNICO CCI-50 1 PAR, SEM BLINDAGEM, INSTALADO EM DISTRIBUIÇÃO</t>
  </si>
  <si>
    <t>CABO ELETRÔNICO CATEGORIA 5E, INSTALADO EM EDIFICAÇÃO INSTITUCIONAL - FORNECIMENTO E INSTALAÇÃO. AF_11/2019</t>
  </si>
  <si>
    <t>ELETROCALHA PERFURADA (100X50)MM EM CHAPA DE AÇO
GALVANIZADO #18, COM TRATAMENTO PRÉ-ZINCADO, INCLUSIVE
TAMPA DE ENCAIXE, FIXAÇÃO SUPERIOR, CONEXÕES E
ACESSÓRIOS</t>
  </si>
  <si>
    <t>ED-19519</t>
  </si>
  <si>
    <t xml:space="preserve"> RACK FECHADO PARA SERVIDOR - FORNECIMENTO E INSTALAÇÃO. AF_11/2019</t>
  </si>
  <si>
    <t>PATCH PANEL 24 PORTAS, CATEGORIA 5E - FORNECIMENTO E INSTALAÇÃO. AF_11/2019</t>
  </si>
  <si>
    <t>14.1</t>
  </si>
  <si>
    <t>14.2</t>
  </si>
  <si>
    <t>14.3</t>
  </si>
  <si>
    <t>14.4</t>
  </si>
  <si>
    <t>14.5</t>
  </si>
  <si>
    <t>14.6</t>
  </si>
  <si>
    <t>14.7</t>
  </si>
  <si>
    <t>14.8</t>
  </si>
  <si>
    <t>14.9</t>
  </si>
  <si>
    <t>DISJUNTOR DE PROTEÇÃO DIFERENCIAL RESIDUAL (DR),
BIPOLAR, TIPO DIN, CORRENTE NOMINAL DE 63A, ALTA
SENSIBILIDADE, CORRENTE DIFERENCIAL RESIDUAL NOMINAL
COM ATUAÇÃO DE 30MA</t>
  </si>
  <si>
    <t>ED-15116</t>
  </si>
  <si>
    <t>DISJUNTOR MONOPOLAR TIPO DIN, CORRENTE NOMINAL DE 16A - FORNECIMENTO E INSTALAÇÃO. AF_10/2020</t>
  </si>
  <si>
    <t>DISJUNTOR BIPOLAR TIPO DIN, CORRENTE NOMINAL DE 25A - FORNECIMENTO E INSTALAÇÃO. AF_10/2020</t>
  </si>
  <si>
    <t>DISJUNTOR TRIPOLAR TERMOMAGNÉTICO 10KA, DE 175A</t>
  </si>
  <si>
    <t>ED-49267</t>
  </si>
  <si>
    <t>PROTETOR DE SURTO VLC SLIM CLASSE 1 275V 12,5/60kA</t>
  </si>
  <si>
    <t>ED-51092</t>
  </si>
  <si>
    <t>QUADRO DE DISTRIBUIÇÃO PARA 36 MÓDULOS COM
BARRAMENTO 100 A</t>
  </si>
  <si>
    <t>ED-49502</t>
  </si>
  <si>
    <t>QUADRO DE MEDIÇÃO GERAL DE ENERGIA COM 8 MEDIDORES - FORNECIMENTO E INSTALAÇÃO. AF_10/2020</t>
  </si>
  <si>
    <t>ELETRODUTO FLEXÍVEL CORRUGADO, PEAD, DN 50 (1 1/2"), PARA REDE ENTERRADA DE DISTRIBUIÇÃO DE ENERGIA ELÉTRICA - FORNECIMENTO E INSTALAÇÃO. AF_12/2021</t>
  </si>
  <si>
    <t>CABO DE COBRE FLEXÍVEL ISOLADO, 25 MM², ANTI-CHAMA 0,6/1,0 KV, PARA REDE ENTERRADA DE DISTRIBUIÇÃO DE ENERGIA ELÉTRICA - FORNECIMENTO E INSTALAÇÃO. AF_12/2021</t>
  </si>
  <si>
    <t>SISTEMA DE COBERTURA E DRENAGEM DE ÁGUAS PLUVIAIS</t>
  </si>
  <si>
    <t>SISTEMA DE COBERTURAS E DRENAGEM DE ÁGUAS PLUVIAIS</t>
  </si>
  <si>
    <t>13.1</t>
  </si>
  <si>
    <t>13.2</t>
  </si>
  <si>
    <t>13.3</t>
  </si>
  <si>
    <t>13.4</t>
  </si>
  <si>
    <t>13.5</t>
  </si>
  <si>
    <t>13.6</t>
  </si>
  <si>
    <t>13.7</t>
  </si>
  <si>
    <t>13.8</t>
  </si>
  <si>
    <t>13.9</t>
  </si>
  <si>
    <t>MEMÓRIA DE CÁLCULO - PREFEITURA MUNICIPAL DE SÃO SEBASTIÃO DO OESTE</t>
  </si>
  <si>
    <t>UNIDADE</t>
  </si>
  <si>
    <t>DESCRIÇÃO</t>
  </si>
  <si>
    <t>FORMULAÇÃO</t>
  </si>
  <si>
    <t>QUANTIDADE</t>
  </si>
  <si>
    <t>cj</t>
  </si>
  <si>
    <t>BANCO EM CONCRETO APARENTE, SEM ENCOSTO, POLIDO COM
ACABAMENTO EM VERNIZ, ESP. 8CM, COMPRIMENTO 200CM,
LARGURA 40CM, ALTURA 55CM, EXCLUSIVE FIXAÇÃO EM PISO</t>
  </si>
  <si>
    <t>ED-15449</t>
  </si>
  <si>
    <t>QUADRO DE AVISO COMPLETO, COM PORTA DE ACRÍLICO 50 X 80
X 8 CM</t>
  </si>
  <si>
    <t>QUADRO DE CHAVE DE MADEIRA 70 GANCHOS - PORTA COM
ACRÍLICO, 40 X 60 CM</t>
  </si>
  <si>
    <t>ED-50871</t>
  </si>
  <si>
    <t>ED-50874</t>
  </si>
  <si>
    <t>ED-50968</t>
  </si>
  <si>
    <t>MASTROS DE PÁTIO PARA BANDEIRAS (H = 2,00 M E 6,00 M E DE 1,00 M E 9,00 M)</t>
  </si>
  <si>
    <t>Siurb</t>
  </si>
  <si>
    <t>pontos de iluminação</t>
  </si>
  <si>
    <t>conforme projeto</t>
  </si>
  <si>
    <t>02 unidades conforme projeto</t>
  </si>
  <si>
    <t>01 unidade conforme projeto</t>
  </si>
  <si>
    <t>comprimento x largura x altura</t>
  </si>
  <si>
    <t>05 unidades conforme projeto</t>
  </si>
  <si>
    <t>metragem linear da rede conforme projeto</t>
  </si>
  <si>
    <t>CABO DE COBRE NU #50 MM2 - 7 FIOSX3,00MM, PARA ELEMENTOS
DE CAPTAÇÃO/ANEL DE CINTAMENTO (SPDA), INCLUSIVE
PRESILHA DE FIXAÇÃO</t>
  </si>
  <si>
    <t>metragem linear da rede sob solo</t>
  </si>
  <si>
    <t>metragem linear da rede sob cobertura</t>
  </si>
  <si>
    <t>metragem linear x kg/m</t>
  </si>
  <si>
    <t>metragem linear conforme rede em projeto</t>
  </si>
  <si>
    <t>quadro à ser locado pela adm</t>
  </si>
  <si>
    <t>04 unidades</t>
  </si>
  <si>
    <t>01 unidade</t>
  </si>
  <si>
    <t>conjunto de mastros para fachada à ser locado pela adm</t>
  </si>
  <si>
    <t>metragem construída total</t>
  </si>
  <si>
    <t>área total de construção conforme projeto</t>
  </si>
  <si>
    <t>12.12</t>
  </si>
  <si>
    <t>12.13</t>
  </si>
  <si>
    <t>unidades conforme projeto</t>
  </si>
  <si>
    <t>unidades em banheiros que contenham acessibilidade p/ PNE</t>
  </si>
  <si>
    <t>unidades na lavanderia conforme projeto</t>
  </si>
  <si>
    <t>12.14</t>
  </si>
  <si>
    <t>CHUVEIRO-ELÉTRICO CROMADO 1/2"</t>
  </si>
  <si>
    <t>ED-50313</t>
  </si>
  <si>
    <t xml:space="preserve"> VERGA PRÉ-MOLDADA PARA PORTAS COM ATÉ 1,5 M DE VÃO. AF_03/2016 </t>
  </si>
  <si>
    <t>VERGA PRÉ-MOLDADA PARA PORTAS COM MAIS DE 1,5 M DE VÃO. AF_03/2016</t>
  </si>
  <si>
    <t>5.5</t>
  </si>
  <si>
    <t>FORNECIMENTO DE ESTRUTURA METÁLICA E ENGRADAMENTO
METÁLICO, EM AÇO, PARA TELHADO, EXCLUSIVE TELHA,
INCLUSIVE FABRICAÇÃO, TRANSPORTE, MONTAGEM E
APLICAÇÃO DE FUNDO PREPARADOR ANTICORROSIVO EM
SUPERFÍCIE METÁLICA, UMA (1) DEMÃO</t>
  </si>
  <si>
    <r>
      <t xml:space="preserve"> PILAR METÁLICO PERFIL LAMINADO OU SOLDADO EM AÇO ESTRUTURAL, COM CONEXÕES SOLDADAS, INCLUSOS MÃO DE OBRA, TRANSPORTE E IÇAMENTO UTILIZANDO GUINDASTE - FORNECIMENTO E INSTALAÇÃO. AF_01/2020_P </t>
    </r>
    <r>
      <rPr>
        <sz val="9"/>
        <color rgb="FFFF0000"/>
        <rFont val="Calibri"/>
        <family val="2"/>
        <scheme val="major"/>
      </rPr>
      <t xml:space="preserve"> </t>
    </r>
  </si>
  <si>
    <t xml:space="preserve"> PILAR METÁLICO PERFIL LAMINADO OU SOLDADO EM AÇO ESTRUTURAL, COM CONEXÕES SOLDADAS, INCLUSOS MÃO DE OBRA, TRANSPORTE E IÇAMENTO UTILIZANDO GUINDASTE - FORNECIMENTO E INSTALAÇÃO. AF_01/2020_P </t>
  </si>
  <si>
    <t>EXECUÇÃO DE PAVIMENTO INTERTRAVADO, ESPESSURA 6CM,
FCK 35MPA, INCLUINDO FORNECIMENTO E TRANSPORTE DE
TODOS OS MATERIAIS E COLCHÃO DE ASSENTAMENTO COM
ESPESSURA 6CM</t>
  </si>
  <si>
    <t>ED-50417</t>
  </si>
  <si>
    <t>metragem das alvenarias x 2 lados - aberturas</t>
  </si>
  <si>
    <t>metragem dos ambientes de área molhada - aberturas</t>
  </si>
  <si>
    <t>metragem quadrada das portas que contem soleira</t>
  </si>
  <si>
    <t>01 rampa em cada entrada</t>
  </si>
  <si>
    <t>comprimento x altura</t>
  </si>
  <si>
    <t>unidade</t>
  </si>
  <si>
    <t>comprimento x altura x largura</t>
  </si>
  <si>
    <t>dois vértices dos baldrames + parte superior</t>
  </si>
  <si>
    <t>PERFURAÇÃO DE ESTACA BROCA A TRADO MECANIZADO D = 250
MM</t>
  </si>
  <si>
    <t>ED-49752</t>
  </si>
  <si>
    <t>metragem linear das estacas</t>
  </si>
  <si>
    <t>9 unidades x 7 metros=</t>
  </si>
  <si>
    <t>Mês 5</t>
  </si>
  <si>
    <t>Mês 6</t>
  </si>
  <si>
    <t>Mês 7</t>
  </si>
  <si>
    <t>Mês 8</t>
  </si>
  <si>
    <t>Mês 9</t>
  </si>
  <si>
    <t>Mês 10</t>
  </si>
  <si>
    <t>instalações hidrossanitárias</t>
  </si>
  <si>
    <t>m³</t>
  </si>
  <si>
    <t>11.2</t>
  </si>
  <si>
    <t>ED-50105</t>
  </si>
  <si>
    <t>FORNECIMENTO E ASSENTAMENTO DE TUBO PVC RÍGIDO,
COLETOR DE ESGOTO LISO (JEI), DN 100 MM (4"), INCLUSIVE
CONEXÕES</t>
  </si>
  <si>
    <t>11.3</t>
  </si>
  <si>
    <t xml:space="preserve">ED-50028 </t>
  </si>
  <si>
    <t>FORNECIMENTO E ASSENTAMENTO DE TUBO PVC RÍGIDO,
ESGOTO, PBV - SÉRIE NORMAL, DN 75 MM (3"), INCLUSIVE
CONEXÕES</t>
  </si>
  <si>
    <t>11.4</t>
  </si>
  <si>
    <t>ED-50027</t>
  </si>
  <si>
    <t>FORNECIMENTO E ASSENTAMENTO DE TUBO PVC RÍGIDO,
ESGOTO, PBV - SÉRIE NORMAL, DN 50 MM (2"), INCLUSIVE
CONEXÕES</t>
  </si>
  <si>
    <t>11.5</t>
  </si>
  <si>
    <t>ED-8845</t>
  </si>
  <si>
    <t xml:space="preserve"> FORNECIMENTO E ASSENTAMENTO DE TUBO PVC RÍGIDO,
VENTILAÇÃO, PBV - SÉRIE NORMAL, DN 50 MM (2"), INCLUSIVE
CONEXÕES</t>
  </si>
  <si>
    <t>11.6</t>
  </si>
  <si>
    <t>ED-49951</t>
  </si>
  <si>
    <t>MITRA PVC RÍGIDO (TERMINAL DE VENTILAÇÃO TIPO) 50 MM</t>
  </si>
  <si>
    <t>11.7</t>
  </si>
  <si>
    <t>11.8</t>
  </si>
  <si>
    <t>ED-49955</t>
  </si>
  <si>
    <t>RALO SECO PVC CÔNICO 100 X 40 MM COM GRELHA QUADRADA</t>
  </si>
  <si>
    <t>11.9</t>
  </si>
  <si>
    <t>11.10</t>
  </si>
  <si>
    <t xml:space="preserve">CAIXA DE GORDURA PEQUENA (CAPACIDADE: 19 L), CIRCULAR, EM PVC, DIÂMETR UN CR 383,42 O INTERNO= 0,3 M. </t>
  </si>
  <si>
    <t>11.11</t>
  </si>
  <si>
    <t>ED-50223</t>
  </si>
  <si>
    <t>PONTO DE EMBUTIR PARA ESGOTO EM TUBO PVC RÍGIDO, PB -
SÉRIE NORMAL, DN 40MM (1.1/2"), EMBUTIDO NA ALVENARIA/PISO, COM ALTURA (SAÍDA) DE 50CM DO PISO, COM DISTÂNCIA DE ATÉ CINCO (5) METROS DA RAMAL DE ESGOTO, EXCLUSIVE ESCAVAÇÃO, INCLUSIVE CONEXÕES E FIXAÇÃO DO TUBO COM ENCHIMENTO DO RASGO NA ALVENARIA/CONCRETO COM ARGAMASSA</t>
  </si>
  <si>
    <t>ED-50225</t>
  </si>
  <si>
    <t>PONTO DE EMBUTIR PARA ESGOTO EM TUBO PVC RÍGIDO, PBV -
SÉRIE NORMAL, DN 100MM (4"), EMBUTIDO EM PISO COM
DISTÂNCIA DE ATÉ CINCO (5) METROS DA RAMAL DE ESGOTO,
INCLUSIVE CONEXÕES E FIXAÇÃO DO TUBO COM ENCHIMENTO
DO RASGO NO CONCRETO COM ARGAMASSA</t>
  </si>
  <si>
    <t>ED-50224</t>
  </si>
  <si>
    <t>PONTO DE EMBUTIR PARA ESGOTO EM TUBO PVC RÍGIDO, PBV -
SÉRIE NORMAL, DN 50MM (2"), EMBUTIDO EM PISO COM
DISTÂNCIA DE ATÉ CINCO (5) METROS DA RAMAL DE ESGOTO,
EXCLUSIVE ESCAVAÇÃO, INCLUSIVE CONEXÕES E FIXAÇÃO DO
TUBO COM ENCHIMENTO DO RASGO NO CONCRETO COM
ARGAMASSA</t>
  </si>
  <si>
    <t>instalações hidráulicas</t>
  </si>
  <si>
    <t>PONTO DE CONSUMO TERMINAL DE ÁGUA FRIA (SUBRAMAL) COM TUBULAÇÃO DE PVC, DN 25 MM, INSTALADO EM RAMAL DE ÁGUA, INCLUSOS RASGO E CHUMBAMENTO EM ALVENARIA.</t>
  </si>
  <si>
    <t xml:space="preserve">ED-50020 </t>
  </si>
  <si>
    <t>FORNECIMENTO E ASSENTAMENTO DE TUBO PVC RÍGIDO
SOLDÁVEL, ÁGUA FRIA, DN 32 MM (1") , INCLUSIVE CONEXÕES</t>
  </si>
  <si>
    <t xml:space="preserve">ED-50022 </t>
  </si>
  <si>
    <t>FORNECIMENTO E ASSENTAMENTO DE TUBO PVC RÍGIDO
SOLDÁVEL, ÁGUA FRIA, DN 50 MM (1.1/2"), INCLUSIVE CONEXÕES</t>
  </si>
  <si>
    <t xml:space="preserve">ED-50023 </t>
  </si>
  <si>
    <t>FORNECIMENTO E ASSENTAMENTO DE TUBO PVC RÍGIDO
SOLDÁVEL, ÁGUA FRIA, DN 60 MM (2"), INCLUSIVE CONEXÕES</t>
  </si>
  <si>
    <t>ED-50024</t>
  </si>
  <si>
    <t>FORNECIMENTO E ASSENTAMENTO DE TUBO PVC RÍGIDO
SOLDÁVEL, ÁGUA FRIA, DN 75 MM (2.1/2"), INCLUSIVE CONEXÕES</t>
  </si>
  <si>
    <t>volume de escavação para instalação dos tubos</t>
  </si>
  <si>
    <t xml:space="preserve">metro linear </t>
  </si>
  <si>
    <t>metro linear do tubo vertical de ventilação</t>
  </si>
  <si>
    <t>MITRA PVC RÍGIDO (TERMINAL DE VENTILAÇÃO TIPO) 75 MM</t>
  </si>
  <si>
    <t>metro linear</t>
  </si>
  <si>
    <t>2,70 +3,15 + 4,20 + 1,70 + 2,30+ 2,50 + 3,90 + 3,90 + 3,60 + 3,55 + 4,35 + 1,50 + 1,10 +28,20 + 14,35 + 0,80 +2,55 = 84,35 m</t>
  </si>
  <si>
    <t xml:space="preserve">1 unidade </t>
  </si>
  <si>
    <t>ED-50041</t>
  </si>
  <si>
    <t xml:space="preserve">
FORNECIMENTO E ASSENTAMENTO DE TUBO DE AÇO
GALVANIZADO COM COSTURA , INCLUSIVE CONEXÕES E
SUPORTES, D = 3/4"</t>
  </si>
  <si>
    <t>16.2</t>
  </si>
  <si>
    <t xml:space="preserve"> REGISTRO OU REGULADOR DE GÁS DE COZINHA - FORNECIMENTO E INSTALAÇÃO.</t>
  </si>
  <si>
    <t>16.7</t>
  </si>
  <si>
    <t>NIPLE, EM FERRO GALVANIZADO, CONEXÃO ROSQUEADA, DN 20 (3/4"), INSTALADO EM RAMAIS E SUB-RAMAIS DE GÁS - FORNECIMENTO E INSTALAÇÃO.</t>
  </si>
  <si>
    <t>NIPLE, EM FERRO GALVANIZADO, CONEXÃO ROSQUEADA, DN 15 (1/2"), INSTALADO EM RAMAIS E SUB-RAMAIS DE GÁS - FORNECIMENTO E INSTALAÇÃO.</t>
  </si>
  <si>
    <t xml:space="preserve"> LUVA, EM FERRO GALVANIZADO, CONEXÃO ROSQUEADA, DN 15 (1/2"), INSTALADO EM RAMAIS E SUB-RAMAIS DE GÁS - FORNECIMENTO E INSTALAÇÃO.</t>
  </si>
  <si>
    <t>ED-49842</t>
  </si>
  <si>
    <t>VÁLVULA DE ESFERA TRIPARTIDA COM ROSCA NPT, CLASSE
300lbs - 3/4"</t>
  </si>
  <si>
    <t>16.3</t>
  </si>
  <si>
    <t>16.4</t>
  </si>
  <si>
    <t>16.5</t>
  </si>
  <si>
    <t>16.6</t>
  </si>
  <si>
    <t>CILINDRO DE AÇO COM GÁS GLP CAPACIDADE 45 KG</t>
  </si>
  <si>
    <t>ED-49817</t>
  </si>
  <si>
    <t>1 unidade</t>
  </si>
  <si>
    <t>6 unidades</t>
  </si>
  <si>
    <t>2 unidades</t>
  </si>
  <si>
    <t>3 unidades</t>
  </si>
  <si>
    <t>ED-50177</t>
  </si>
  <si>
    <t>ABRIGO EM CHAPA DE AÇO CARBONO DE SOBREPOR, PINTADO
DE VERMELHO NAS DIMENSÕES (90X60X17)CM COM UMA PORTA
COM VIDRO TRANSPARENTE COM A INSCRIÇÃO "INCÊNDIO",
INCLUINDO SUPORTE BASCULANTE PARA MANGUEIRA -
FORNECIMENTO E INSTALAÇÃO, EXCLUSIVE MANGUEIRA,
REGISTRO GLOBO E ACESSÓRIOS</t>
  </si>
  <si>
    <t xml:space="preserve">ED-22707 </t>
  </si>
  <si>
    <t>MANGUEIRA DE FIBRA SINTÉTICA E BORRACHA PARA INCÊNDIO
TIPO 2, DN 38MM, COMPRIMENTO 15M, FORNECIMENTO E
INSTALAÇÃO</t>
  </si>
  <si>
    <t>ED-50189</t>
  </si>
  <si>
    <t xml:space="preserve"> ESGUICHO TIPO AGULHETA COM JUNTA DE UNIÃO ENGATE
RÁPIDO DN 38MM, FORNECIMENTO E INSTALAÇÃO</t>
  </si>
  <si>
    <t xml:space="preserve"> REGISTRO OU VÁLVULA GLOBO ANGULAR EM LATÃO, PARA HIDRANTES EM INSTALAÇÃO PREDIAL DE INCÊNDIO, 45 GRAUS, 2 1/2" - FORNECIMENTO E INSTALAÇÃO.</t>
  </si>
  <si>
    <t>ED-50181</t>
  </si>
  <si>
    <t>ADAPTADOR EM LATÃO PARA INSTALAÇÃO PREDIAL DE COMBATE
A INCÊNDIO ENGATE RÁPIDO 1.1/2" X ROSCA INTERNA 5 FIOS 2.1/2", FORNECIMENTO E INSTALAÇÃO</t>
  </si>
  <si>
    <t>ED-50188</t>
  </si>
  <si>
    <t>CHAVE PARA CONEXÕES DE ENGATE RÁPIDO TIPO STORZ,
63X38MM</t>
  </si>
  <si>
    <t xml:space="preserve">ED-48287 </t>
  </si>
  <si>
    <t xml:space="preserve"> VÁLVULA DE RETENÇÃO EM LATÃO, DIÂMETRO DE 2 1/2" NPT</t>
  </si>
  <si>
    <t>ED-26993</t>
  </si>
  <si>
    <t>LUMINÁRIA DE EMERGÊNCIA AUTÔNOMA, TIPO LED COM DOIS
FARÓIS, POTÊNCIA TOTAL DE 8W, FORNECIMENTO E INSTALAÇÃO</t>
  </si>
  <si>
    <t>ED-50180</t>
  </si>
  <si>
    <t>ACIONADOR MANUAL DE ALARME DE INCÊNDIO</t>
  </si>
  <si>
    <t>ED-50187</t>
  </si>
  <si>
    <t>SIRENE PARA ALARME DE BOMBA EM FUNCIONAMENTO, 220V</t>
  </si>
  <si>
    <t xml:space="preserve">ED-50193 </t>
  </si>
  <si>
    <t>EXTINTOR DE INCÊNDIO TIPO PÓ QUÍMICO 2-A:20-B:C,
CAPACIDADE 6 KG</t>
  </si>
  <si>
    <t>ED-49982</t>
  </si>
  <si>
    <t>REGISTRO DE GAVETA, TIPO BRUTO, ROSCÁVEL 2.1/2" (PARA
TUBO SOLDÁVEL OU PPR DN 75MM/CPVC DN 73MM), INCLUSIVE
VOLANTE PARA ACIONAMENTO</t>
  </si>
  <si>
    <t>ED-49858</t>
  </si>
  <si>
    <t>BOMBA CENTRÍFUGA DE SUCÇÃO E RECALQUE 1/2 HP D = 2"</t>
  </si>
  <si>
    <t>ED-50184</t>
  </si>
  <si>
    <t>QUADRO DE FORÇA PARA MOTOR DE 3,0 CV, 220V, TRIFÁSICO,
CONTENDO DISPOSITIVO PARA PARTIDA MANUAL E AUTOMÁTICA
ATRAVÉS DE PRESSOSTATO E SAÍDA PARA ALARME DE BOMBA
EM FUNCIONAMENTO</t>
  </si>
  <si>
    <t xml:space="preserve">ED-50185 </t>
  </si>
  <si>
    <t>PRESSOSTATO TELEMECANIQUE, MODELO XML B004 A2S11, COM
ESCALA DE 3 A 58 PSI</t>
  </si>
  <si>
    <t>ED-50186</t>
  </si>
  <si>
    <t>CILINDRO DE PRESSÃO OU MOLA PNEUMÁTICA DE DIÂMETRO
150mm, COMPRIMENTO DE 1,20m COM GARRAS PARA FIXAÇÃO
NA PAREDE</t>
  </si>
  <si>
    <t>ED-49867</t>
  </si>
  <si>
    <t>CONJUNTO ELEVATÓRIO MOTOR-BOMBA (CENTRÍFUGA) DE 5 HP</t>
  </si>
  <si>
    <t>ED-50195</t>
  </si>
  <si>
    <t>HIDRANTE DE RECALQUE COMPLETO EM CAIXA DE ALVENARIA</t>
  </si>
  <si>
    <t>4unidades</t>
  </si>
  <si>
    <t>LFO Engenharia LTDA</t>
  </si>
  <si>
    <t>CNPJ: 40.442.573/0001-90</t>
  </si>
  <si>
    <t xml:space="preserve"> Fiscalização/Prefeitura:  </t>
  </si>
  <si>
    <t>Elaboração:</t>
  </si>
  <si>
    <t>___________________________________</t>
  </si>
  <si>
    <t>______________________________</t>
  </si>
  <si>
    <t>____________________________</t>
  </si>
  <si>
    <t>LFO Engenharia LTDA
CNPJ: 40.442.573/0001-90</t>
  </si>
  <si>
    <t>PLACA FOTOLUMINESCENTE "S1" OU "S2"- 380 X 190 MM (SAÍDA -
DIREITA)</t>
  </si>
  <si>
    <t>ED-50201</t>
  </si>
  <si>
    <t>ED-50202</t>
  </si>
  <si>
    <t>ED-50199</t>
  </si>
  <si>
    <t>TUBULAÇÃO PLUVIAL HORIZONTAL</t>
  </si>
  <si>
    <t xml:space="preserve">ED-48670 </t>
  </si>
  <si>
    <t>FORNECIMENTO E ASSENTAMENTO DE TUBO PVC RÍGIDO,
DRENAGEM/PLUVIAL, PBV - SÉRIE NORMAL, DN 150 MM (6"),
INCLUSIVE CONEXÕES</t>
  </si>
  <si>
    <t xml:space="preserve">metragem linear da tubulação horizontal de pluvial  </t>
  </si>
  <si>
    <t>FORNECIMENTO E COLOCAÇÃO DE PLACA DE OBRA EM CHAPA
GALVANIZADA #26, ESP. 0,45MM, DIMENSÃO (4X3)M, PLOTADA
COM ADESIVO VINÍLICO, AFIXADA COM REBITES 4,8X40MM, EM
ESTRUTURA METÁLICA DE METALON 20X20MM, ESP. 1,25MM,
INCLUSIVE SUPORTE EM EUCALIPTO AUTOCLAVADO PINTADO
COM TINTA PVA DUAS (2) DEMÃOS</t>
  </si>
  <si>
    <t>ED-28428</t>
  </si>
  <si>
    <t xml:space="preserve">ANDAIME EM CAVALETE METÁLICO PARA ALVENARIA, COM
CHAPA DE COMPENSADO E TÁBUA, COM REAPROVEITAMENTO,
INCLUSIVE MONTAGEM/DESMONTAGEM E REMANEJAMENTO
</t>
  </si>
  <si>
    <t>ED-28530</t>
  </si>
  <si>
    <t>ED-48195</t>
  </si>
  <si>
    <t>ED-50688</t>
  </si>
  <si>
    <t>FORNECIMENTO DE CONCRETO ESTRUTURAL, PREPARADO EM
OBRA, COM FCK 25 MPA, INCLUSIVE LANÇAMENTO,
ADENSAMENTO E ACABAMENTO</t>
  </si>
  <si>
    <t>ED-49619</t>
  </si>
  <si>
    <t>COMPOSIÇÃO PARAMÉTRICA DE PONTO ELÉTRICO DE TOMADA DE USO ESPECÍFICO 2P+T (20A/250V) EM EDIFÍCIO RESIDENCIAL COM ELETRODUTO EMBUTIDO EM RASGOS NAS PAREDES, INCLUSO TOMADA, ELETRODUTO, CABO, RASGO, QUEBRA E CHUMBAMENTO (EXCETO CHUVEIRO).</t>
  </si>
  <si>
    <t>CABO DE COBRE NU #35MM2 - 7 FIOSX2,50MM, PARA ELEMENTOS DE CAPTAÇÃO/ANEL DE CINTAMENTO (SPDA), INCLUSIVE
PRESILHA DE FIXAÇÃO</t>
  </si>
  <si>
    <t>ESPELHO CRISTAL E = 4 MM</t>
  </si>
  <si>
    <t>1.5</t>
  </si>
  <si>
    <t>1.6</t>
  </si>
  <si>
    <t xml:space="preserve"> LIGAÇÃO PROVISÓRIA COM ENTRADA DE ENERGIA AÉREA,
PADRÃO CEMIG, CARGA INSTALADA DE 15,1KVA ATÉ 30KVA,
TRIFÁSICO, COM SAÍDA SUBTERRÂNEA, INCLUSIVE POSTE, CAIXA
PARA MEDIDOR, DISJUNTOR, BARRAMENTO, ATERRAMENTO E
ACESSÓRIOS</t>
  </si>
  <si>
    <t>ED-50151</t>
  </si>
  <si>
    <t>LIGAÇÃO PROVISÓRIA DE ÁGUA E ESGOTO PARA CONTAINER (
ESCRITÓRIO DE OBRA)</t>
  </si>
  <si>
    <t>ED-16341</t>
  </si>
  <si>
    <t>m4</t>
  </si>
  <si>
    <t>ESCAVAÇÃO MANUAL DE TERRA (DESATERRO MANUAL)</t>
  </si>
  <si>
    <t>ED-51110</t>
  </si>
  <si>
    <t>10.11</t>
  </si>
  <si>
    <t>Rua D, Bairro Lourdes, São Sebastião do Oeste - MG</t>
  </si>
  <si>
    <t>INFRAESTRUTURA DA ÁREA COBERTA METÁLICA</t>
  </si>
  <si>
    <t>INFRAESTRUTURA BASE DA CAIXA D'ÁGUA</t>
  </si>
  <si>
    <t>FORRO EM PLACAS DE GESSO, PARA AMBIENTES RESIDENCIAIS.</t>
  </si>
  <si>
    <t>ÁREA EXTERNAS COBERTAS E DESCOBERTAS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</si>
  <si>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</si>
  <si>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</si>
  <si>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</si>
  <si>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</si>
  <si>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</si>
  <si>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</si>
  <si>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</si>
  <si>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</si>
  <si>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</si>
  <si>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</si>
  <si>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</si>
  <si>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</si>
  <si>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</si>
  <si>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</si>
  <si>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</si>
  <si>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</si>
  <si>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</si>
  <si>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</si>
  <si>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</si>
  <si>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</si>
  <si>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</si>
  <si>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</si>
  <si>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</si>
  <si>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</si>
  <si>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</si>
  <si>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</si>
  <si>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</si>
  <si>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</si>
  <si>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</si>
  <si>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</si>
  <si>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</si>
  <si>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3.1</t>
  </si>
  <si>
    <t>4.1</t>
  </si>
  <si>
    <t>4.2</t>
  </si>
  <si>
    <t>4.3</t>
  </si>
  <si>
    <t>5.4</t>
  </si>
  <si>
    <t>5.6</t>
  </si>
  <si>
    <t>5.7</t>
  </si>
  <si>
    <t>5.8</t>
  </si>
  <si>
    <t>5.9</t>
  </si>
  <si>
    <t>5.10</t>
  </si>
  <si>
    <t>5.11</t>
  </si>
  <si>
    <t>5.12</t>
  </si>
  <si>
    <t>5.13</t>
  </si>
  <si>
    <t>5.14</t>
  </si>
  <si>
    <t>6.2</t>
  </si>
  <si>
    <t>7.1</t>
  </si>
  <si>
    <t>7.2</t>
  </si>
  <si>
    <r>
      <t>PORTA METÁLICA, TIPO DE ABRIR, COM UMA (1) FOLHA, EM
CHAPA GALVANIZADA LAMBRIL, MODELO QUADRADO, INCLUSIVE
PINTURA ANTICORROSIVA A BASE DE ÓXIDO DE FERRO (ZARCÃO)
, UMA (1) DEMÃO, FORNECIMENTO E ASSENTAMENTO, EXCLUSIVE
FECHADURA E DOBRADIÇA</t>
    </r>
    <r>
      <rPr>
        <b/>
        <sz val="9"/>
        <rFont val="Calibri"/>
        <family val="2"/>
        <scheme val="major"/>
      </rPr>
      <t xml:space="preserve"> (P5)</t>
    </r>
  </si>
  <si>
    <r>
      <t>FERRAGENS PARA PORTA METÁLICA, DE ABRIR, COM UMA (1)
FOLHAS, INCLUSIVE FECHADURA TIPO EXTERNA COM GRAU DE
SEGURANÇA MÉDIO, ACABAMENTO EM ESPELHO CROMADO COM
MAÇANETA MODELO ALAVANCA EM ZAMAC E DOBRADIÇA DE
FERRO, MEDIDAS (3"X2.1/2"), TIPO PINO SOLTO COM BOLA,
ACABAMENTO CROMADO, FORNECIMENTO, ACESSÓRIOS E
INSTALAÇÃO, EXCLUSIVE PORTA METÁLICA</t>
    </r>
    <r>
      <rPr>
        <b/>
        <sz val="9"/>
        <rFont val="Calibri"/>
        <family val="2"/>
        <scheme val="major"/>
      </rPr>
      <t xml:space="preserve"> (P5)</t>
    </r>
  </si>
  <si>
    <t>portas e portões metálicos</t>
  </si>
  <si>
    <t>gradils</t>
  </si>
  <si>
    <r>
      <t>PORTÃO DE GRADE COLOCADO COM CADEADO</t>
    </r>
    <r>
      <rPr>
        <b/>
        <sz val="9"/>
        <rFont val="Calibri"/>
        <family val="2"/>
        <scheme val="major"/>
      </rPr>
      <t>(P3)</t>
    </r>
  </si>
  <si>
    <r>
      <t>PORTÃO DE FERRO PADRÃO, EM CHAPA (TIPO LAMBRI),
COLOCADO COM CADEADO</t>
    </r>
    <r>
      <rPr>
        <b/>
        <sz val="9"/>
        <rFont val="Calibri"/>
        <family val="2"/>
        <scheme val="major"/>
      </rPr>
      <t>(P4)</t>
    </r>
  </si>
  <si>
    <r>
      <t>FORNECIMENTO E ASSENTAMENTO DE PORTA EM ALUMÍNIO,
TIPO VENEZIANA, DE ABRIR, ACABAMENTO ANODIZADO NATURAL,
INCLUSIVE FECHADURA E MARCO</t>
    </r>
    <r>
      <rPr>
        <b/>
        <sz val="9"/>
        <rFont val="Calibri"/>
        <family val="2"/>
        <scheme val="major"/>
      </rPr>
      <t>(P2)</t>
    </r>
  </si>
  <si>
    <r>
      <t>FORNECIMENTO E ASSENTAMENTO DE JANELA DE ALUMÍNIO,
LINHA SUPREMA ACABAMENTO ANODIZADO, TIPO CORRER COM
CONTRAMARCO, INCLUSIVE FORNECIMENTO DE VIDRO LISO DE
4MM, FERRAGENS E ACESSÓRIOS</t>
    </r>
    <r>
      <rPr>
        <b/>
        <sz val="9"/>
        <rFont val="Calibri"/>
        <family val="2"/>
        <scheme val="major"/>
      </rPr>
      <t>(J1,J2,J3)</t>
    </r>
  </si>
  <si>
    <r>
      <t>FORNECIMENTO E ASSENTAMENTO DE JANELA DE ALUMÍNIO,
LINHA SUPREMA ACABAMENTO ANODIZADO, TIPO BASCULA COM
CONTRAMARCO, INCLUSIVE FORNECIMENTO DE VIDRO LISO DE
4MM, FERRAGENS E ACESSÓRIOS</t>
    </r>
    <r>
      <rPr>
        <b/>
        <sz val="9"/>
        <rFont val="Calibri"/>
        <family val="2"/>
        <scheme val="major"/>
      </rPr>
      <t>(B1,B2,B3,B4)</t>
    </r>
  </si>
  <si>
    <t>8.4</t>
  </si>
  <si>
    <t>8.5</t>
  </si>
  <si>
    <t>8.6</t>
  </si>
  <si>
    <t>8.7</t>
  </si>
  <si>
    <t>8.8</t>
  </si>
  <si>
    <t>8.9</t>
  </si>
  <si>
    <t>8.10</t>
  </si>
  <si>
    <t>8.11</t>
  </si>
  <si>
    <t>8.12</t>
  </si>
  <si>
    <t>8.13</t>
  </si>
  <si>
    <t>8.14</t>
  </si>
  <si>
    <t>8.15</t>
  </si>
  <si>
    <t>8.16</t>
  </si>
  <si>
    <t>8.17</t>
  </si>
  <si>
    <t>8.18</t>
  </si>
  <si>
    <t>EMASSAMENTO EM FORRO DE GESSO COM MASSA ACRÍLICA,
UMA (1) DEMÃO, INCLUSIVE LIXAMENTO PARA PINTURA</t>
  </si>
  <si>
    <t>ED-50485</t>
  </si>
  <si>
    <t>10.12</t>
  </si>
  <si>
    <t>10.13</t>
  </si>
  <si>
    <t>10.14</t>
  </si>
  <si>
    <t>10.15</t>
  </si>
  <si>
    <t>10.16</t>
  </si>
  <si>
    <t>10.17</t>
  </si>
  <si>
    <t>10.18</t>
  </si>
  <si>
    <t>10.19</t>
  </si>
  <si>
    <t>10.20</t>
  </si>
  <si>
    <t>10.21</t>
  </si>
  <si>
    <t>10.22</t>
  </si>
  <si>
    <t>10.23</t>
  </si>
  <si>
    <t>10.24</t>
  </si>
  <si>
    <t>10.25</t>
  </si>
  <si>
    <t>ENTRADA DE ENERGIA AÉREA, TIPO C8, PADRÃO CEMIG, CARGA
INSTALADA DE 66,1KVA ATÉ 75KVA, TRIFÁSICO, COM SAÍDA
SUBTERRÂNEA, INCLUSIVE POSTE, CAIXA PARA MEDIDOR,
DISJUNTOR, BARRAMENTO, ATERRAMENTO E ACESSÓRIOS</t>
  </si>
  <si>
    <t>ED-20588</t>
  </si>
  <si>
    <t>COMPOSIÇÃO PARAMÉTRICA DE PONTO ELÉTRICO DE TOMADA PARA CHUVEIRO (20A/250V) EM EDIFÍCIO RESIDENCIAL COM ELETRODUTO EMBUTIDO EM RASGOS NAS PAREDES, INCLUSO TOMADA, ELETRODUTO, CABO, RASGO, QUEBRA E CHUMBAMENTO.</t>
  </si>
  <si>
    <t>pontos de chuveiros</t>
  </si>
  <si>
    <t>COMPOSIÇÃO PARAMÉTRICA DE PONTO ELÉTRICO DE ILUMINAÇÃO, COM INTERRUPTOR SIMPLES, EM EDIFÍCIO RESIDENCIAL COM ELETRODUTO EMBUTIDO EM RASGOS NAS PAREDES, INCLUSO TOMADA, ELETRODUTO, CABO, RASGO E CHUMBAMENTO (SEM LUMINÁRIA E LÂMPADA). AF_11/2022</t>
  </si>
  <si>
    <t>QDC 1: 76 uni
QDC 2: 13 uni
QDC 3: 60 uni
QDC 4: 16 uni</t>
  </si>
  <si>
    <t>QDC 4: 1 uni</t>
  </si>
  <si>
    <t>QDC 4: 6 + 1uni
QDC 8: 2 uni</t>
  </si>
  <si>
    <t>QDC 1: 12+62+3+5 uni
QDC 2: 1+6 uni
QDC 3: 9+40+4 uni
QDC 4: 5+14 uni</t>
  </si>
  <si>
    <t>LUMINÁRIA PLAFON REDONDO DE VIDRO JATEADO REDONDO
COMPLETA, DIÂMETRO 25 CM, PARA UMA (1) LÂMPADA LED,
POTÊNCIA 15W, BULBO A65, FORNECIMENTO E INSTALAÇÃO,
INCLUSIVE BASE E LÂMPADA</t>
  </si>
  <si>
    <t>ED-13357</t>
  </si>
  <si>
    <t>QDC 1: 62 uni
QDC 2: 6 uni
QDC 3: 40 uni
QDC 4: 14 uni</t>
  </si>
  <si>
    <t>luminárias plafon</t>
  </si>
  <si>
    <t>pontos de energia 127v</t>
  </si>
  <si>
    <t>LUMINARIA LED REFLETOR RETANGULAR BIVOLT, LUZ BRANCA, 50 W</t>
  </si>
  <si>
    <t>18 unidades conforme projeto no refeitório</t>
  </si>
  <si>
    <t>luminárias refeitório</t>
  </si>
  <si>
    <t xml:space="preserve"> LUMINÁRIA DE LED PARA ILUMINAÇÃO PÚBLICA, DE 51 W ATÉ 67 W - FORNECIMENTO E INSTALAÇÃO. </t>
  </si>
  <si>
    <t>3 unidades conforme projeto prancha [01/03 PROJETO ELÉTRICO]</t>
  </si>
  <si>
    <t>luminárias externas de embutir</t>
  </si>
  <si>
    <t xml:space="preserve"> LUMINÁRIA DE LED PARA ILUMINAÇÃO PÚBLICA, DE 138 W ATÉ 180 W - FORNECIMENTO E INSTALAÇÃO.</t>
  </si>
  <si>
    <t>refletores 150w</t>
  </si>
  <si>
    <t>4 unidades conforme projeto prancha [01/03 PROJETO ELÉTRICO]</t>
  </si>
  <si>
    <t xml:space="preserve">  LUMINÁRIA DE LED PARA ILUMINAÇÃO PÚBLICA, DE 181 W ATÉ 239 W - FORNECIMENTO E INSTALAÇÃO.</t>
  </si>
  <si>
    <t>luminárias do poste externos 200w</t>
  </si>
  <si>
    <t>5 unidades conforme projeto prancha [01/03 PROJETO ELÉTRICO]</t>
  </si>
  <si>
    <t>POSTE DECORATIVO PARA JARDIM EM AÇO TUBULAR, H = *2,5* M, SEM LUMINÁRIA - FORNECIMENTO E INSTALAÇÃO.</t>
  </si>
  <si>
    <t>postes externos 200w</t>
  </si>
  <si>
    <t>RELÉ FOTOELÉTRICO, TENSÃO 120V COM CAPACIDADE DE
CARGA 1200VA, INCLUSIVE BASE E INSTALAÇÃO</t>
  </si>
  <si>
    <t>ED-49523</t>
  </si>
  <si>
    <t>relé dos postes externos 200w</t>
  </si>
  <si>
    <t>DISJUNTOR MONOPOLAR TIPO DIN, CORRENTE NOMINAL DE 10A - FORNECIMENTO E INSTALAÇÃO. AF_10/2020</t>
  </si>
  <si>
    <t>DISJUNTOR MONOPOLAR TIPO DIN, CORRENTE NOMINAL DE 20A - FORNECIMENTO E INSTALAÇÃO. AF_10/2020</t>
  </si>
  <si>
    <t>DISJUNTOR MONOPOLAR TIPO DIN, CORRENTE NOMINAL DE 32A - FORNECIMENTO E INSTALAÇÃO. AF_10/2020</t>
  </si>
  <si>
    <t xml:space="preserve">
Qdc 4: 3
Qdc 8: 2
</t>
  </si>
  <si>
    <t xml:space="preserve">Qdc 1: 20
Qdc 2: 1
Qdc 3: 15
</t>
  </si>
  <si>
    <t xml:space="preserve">
Qdc 2: 1
Qdc 4: 3
</t>
  </si>
  <si>
    <t xml:space="preserve">
Qdc 8: 2</t>
  </si>
  <si>
    <t xml:space="preserve">
Qdc 4: 1
</t>
  </si>
  <si>
    <t>conforme projeto prancha [03/03 PROJETO ELÉTRICO]</t>
  </si>
  <si>
    <t>01 unidade quadro de medição</t>
  </si>
  <si>
    <t>Qdc 1: 01
Qdc 2: 01
Qdc 3: 01
Qdc 4: 01
Qdc 8: 01</t>
  </si>
  <si>
    <t xml:space="preserve">Qdc 1: 04
Qdc 2: 04
Qdc 3: 04
Qdc 4: 04
Qdc 8: 04
</t>
  </si>
  <si>
    <t>01 unidades conforme projeto</t>
  </si>
  <si>
    <t>conforme projeto prancha [02/03 PROJETO ELÉTRICO]</t>
  </si>
  <si>
    <t>(40,00 + 0,72 + 0,72 + 0,72 + 0,72 + 0,72 + 3,77)= 47,37m x 0,20m x 0,5m</t>
  </si>
  <si>
    <t>10 unidades conforme projeto prancha [01/03 PROJETO ELÉTRICO]</t>
  </si>
  <si>
    <t>CAIXA DE PASSAGEM PARA PISO, METÁLICA, TAMPA
ANTIDERRAPANTE, 200 X 200 X 100 CM</t>
  </si>
  <si>
    <t>ED-49165</t>
  </si>
  <si>
    <t>(40,00 + 33,65 + 19,54 + 3,22 + 0,59 + 0,72 + 0,72)= 98,44m</t>
  </si>
  <si>
    <t>qdc 1: 3,77 + 0,59= 4,36m
qdc 2: 8,15 + 6,49= 14,64m
qdc 3: 10,97 + 14,25 + 0,72= 25,94m
qdc 4: 10,97 + 33,65 + 0,72= 58,03m
qdc 8: 19,54 + 3,22= 22,76m
Total: 125,73 m + 10 % perdas de curvas=</t>
  </si>
  <si>
    <t>12.15</t>
  </si>
  <si>
    <t>12.16</t>
  </si>
  <si>
    <t>12.17</t>
  </si>
  <si>
    <t>12.18</t>
  </si>
  <si>
    <t>12.19</t>
  </si>
  <si>
    <t>12.20</t>
  </si>
  <si>
    <t>12.21</t>
  </si>
  <si>
    <t>12.22</t>
  </si>
  <si>
    <t>12.23</t>
  </si>
  <si>
    <t>12.24</t>
  </si>
  <si>
    <t>12.25</t>
  </si>
  <si>
    <t>12.26</t>
  </si>
  <si>
    <t>CONJUNTO DE DUAS (2) TOMADAS DE DADOS (CONECTOR RJ45
CAT.6E), COM PLACA 4"X2" DE DOIS (2) POSTOS, INCLUSIVE
FORNECIMENTO, INSTALAÇÃO, SUPORTE, MÓDULO E PLACA</t>
  </si>
  <si>
    <t>ED-15762</t>
  </si>
  <si>
    <t>conforme projeto cabeamento estruturado [Prancha 01/03]</t>
  </si>
  <si>
    <t>CONJUNTO DE UMA (1) TOMADA TELEFÔNICA (CONECTOR RJ11),
COM PLACA 4"X2" DE UM (1) POSTO, INCLUSIVE FORNECIMENTO,
INSTALAÇÃO, SUPORTE, MÓDULO E PLACA</t>
  </si>
  <si>
    <t>ED-15751</t>
  </si>
  <si>
    <t>21 unidades</t>
  </si>
  <si>
    <t>9,04m + 2,41m + 2,78m + 2,70m + 11,92m + 4,67m + 9,53m + 4,69m + 4,42m + 5,87m + 9,56m + 7,64m + 6,07m + 8,84m + 5,82m= 95,96m + 10% perdas de curvas</t>
  </si>
  <si>
    <t>9,04m + 2,41m + 2,78m +13,80m + 6,07m + 8,84m + 5,82m= 48,76m + 10% perdas de curvas</t>
  </si>
  <si>
    <t>Caixas de ponto duplo(telefone + rede): 25u 
Caixas para curva e passagem de cabos: 16u</t>
  </si>
  <si>
    <t>Caixas para curva e passagem de cabos: 16u</t>
  </si>
  <si>
    <t>105,56m de rede - 41,15m eletrocalha=</t>
  </si>
  <si>
    <t>41,15m conforme projeto</t>
  </si>
  <si>
    <t>14.10</t>
  </si>
  <si>
    <t>16.8</t>
  </si>
  <si>
    <t>16.9</t>
  </si>
  <si>
    <t>16.10</t>
  </si>
  <si>
    <t>16.11</t>
  </si>
  <si>
    <t>16.12</t>
  </si>
  <si>
    <t>16.13</t>
  </si>
  <si>
    <t>16.14</t>
  </si>
  <si>
    <t>16.15</t>
  </si>
  <si>
    <t>16.16</t>
  </si>
  <si>
    <t>16.17</t>
  </si>
  <si>
    <t>16.18</t>
  </si>
  <si>
    <t>16.19</t>
  </si>
  <si>
    <t>16.20</t>
  </si>
  <si>
    <t>16.21</t>
  </si>
  <si>
    <t>16.22</t>
  </si>
  <si>
    <t>conforme projeto[PRJ-EXE-SPDA-EI-SSO-0101]</t>
  </si>
  <si>
    <t>30,99m + 5,05m + 30,99m + 5,05m=</t>
  </si>
  <si>
    <t>30,57m + 4,13m + 1,46m + 0,90m=</t>
  </si>
  <si>
    <t>3,80m de altura + 3,00m enterrado= 6,80m de comprimento x 3 unidades = 20,40 m x 0,616kg/m= 12,56 kg</t>
  </si>
  <si>
    <t>03 unidades conforme projeto</t>
  </si>
  <si>
    <t>30,57m + 4,13m + 1,46m + 0,90m= 37,06 m x 0,30m x 0,50m= 5,56 m³</t>
  </si>
  <si>
    <t xml:space="preserve">2 + 0,75 + 10,99 = </t>
  </si>
  <si>
    <t>17.1</t>
  </si>
  <si>
    <t>17.2</t>
  </si>
  <si>
    <t>17.3</t>
  </si>
  <si>
    <t>17.4</t>
  </si>
  <si>
    <t>17.5</t>
  </si>
  <si>
    <t>17.6</t>
  </si>
  <si>
    <t xml:space="preserve">Banheiros coletivos e PNE (1,50m x 1,00m= 1,50m² x 8 espelhos)= 
</t>
  </si>
  <si>
    <t>espelhos dos banheiros coletivos e PNE</t>
  </si>
  <si>
    <r>
      <t>FECHADURA TIPO EXTERNA, GRAU DE SEGURANÇA MÉDIO,
DISTÂNCIA DE BROCA 40MM, ACABAMENTO COM ESPELHO
CROMADO E MAÇANETA MODELO ALAVANCA EM ZAMAC,
INCLUSIVE ACESSÓRIOS PARA FIXAÇÃO E DUAS (2) CHAVES</t>
    </r>
    <r>
      <rPr>
        <b/>
        <sz val="9"/>
        <rFont val="Calibri"/>
        <family val="2"/>
        <scheme val="major"/>
      </rPr>
      <t xml:space="preserve"> (P7)</t>
    </r>
  </si>
  <si>
    <r>
      <t>DOBRADIÇA DE FERRO, MEDIDAS (3.1/2"X3"), TIPO PINO SOLTO
COM BOLA, ACABAMENTO CROMADO, INCLUSIVE ACESSÓRIOS
PARA FIXAÇÃO</t>
    </r>
    <r>
      <rPr>
        <b/>
        <sz val="9"/>
        <rFont val="Calibri"/>
        <family val="2"/>
        <scheme val="major"/>
      </rPr>
      <t xml:space="preserve"> (P7)</t>
    </r>
  </si>
  <si>
    <r>
      <t xml:space="preserve"> INSTALAÇÃO DE VIDRO TEMPERADO, E = 10 MM, ENCAIXADO EM PERFIL U. AF_01/2021_PS </t>
    </r>
    <r>
      <rPr>
        <b/>
        <sz val="9"/>
        <rFont val="Calibri"/>
        <family val="2"/>
        <scheme val="major"/>
      </rPr>
      <t>(P7)</t>
    </r>
  </si>
  <si>
    <t>8.19</t>
  </si>
  <si>
    <r>
      <t>PORTÃO DE FERRO PADRÃO, EM CHAPA (TIPO LAMBRI),
COLOCADO COM CADEADO</t>
    </r>
    <r>
      <rPr>
        <b/>
        <sz val="9"/>
        <rFont val="Calibri"/>
        <family val="2"/>
        <scheme val="major"/>
      </rPr>
      <t>(P6)</t>
    </r>
  </si>
  <si>
    <t>conforme projeto, tabela prancha PRJ-EXE-DET-EI-SSO-0101</t>
  </si>
  <si>
    <t>27 unidades</t>
  </si>
  <si>
    <t xml:space="preserve">P5= 01 unidade
</t>
  </si>
  <si>
    <t xml:space="preserve">P4= 01 unidade x (3,00x2,20= 6,60m²)= 6,60M²
</t>
  </si>
  <si>
    <t xml:space="preserve">P5= 01 unidade x (1,2x1,8= 2,16m²)= 2,16M²
</t>
  </si>
  <si>
    <t xml:space="preserve">P6= 01 unidade x (3,50x2,20= 7,70m²)= 7,70M²
</t>
  </si>
  <si>
    <t xml:space="preserve">P3= 01 unidade x (0,90x2,20= 1,98m²)= 1,98M²
</t>
  </si>
  <si>
    <t>RO-42424</t>
  </si>
  <si>
    <t>GRADIL METÁLICO PADRÃO DER-MG</t>
  </si>
  <si>
    <t xml:space="preserve">P2= 12 unidades x (0,60x1,50= 0,90m²)= 10,80m²
</t>
  </si>
  <si>
    <t xml:space="preserve">P7= 03 unidades x (3,00x2,10= 6,30m²)= 18,90m²
</t>
  </si>
  <si>
    <t>P7= 03 unidade</t>
  </si>
  <si>
    <t>(P7= 3 uni x 3,0= 9,00m) x 0,6 transpasso= 5,4m + (total sob esquadria 9,00m)= 14,40m</t>
  </si>
  <si>
    <t xml:space="preserve">(P1= 27 uni x 0,9= 24,30m) + (P5= 01 uni x 1,2= 1,2m)= 25,50m x 0,6 transpasso= 15,30m + (total sob esquadria 25,50m)= 40,80m
</t>
  </si>
  <si>
    <t xml:space="preserve">J1= 07 unidades x (5,4X1,5= 8,11m²)= 56,77m²
J2= 08 unidades x (3,8X1,5= 5,70m²)= 45,60m²
J3= 02 unidades x (3,3X1,5= 4,95m²)= 9,90m²
</t>
  </si>
  <si>
    <t xml:space="preserve">B1= 01 unidades x (3,3X0,50= 1,65m²)= 1,65m²
B2= 04 unidades x (1,15x0,50= 0,58m²)= 2,32m²
B3= 03 unidades x (2,0x0,50= 1,00m²)= 3,00m²
B4= 03 unidades x (0,50x0,50= 0,25m²)= 0,75m²
</t>
  </si>
  <si>
    <t>J1= 07 unidades x (5,4X0,15= 0,81m²)= 5,67m²
J2(01 unidade da J2 está calculada abaixo como passa pratos)= 07 unidades x (3,8X0,15= 0,57m²)= 3,99m²
J3= 02 unidades x (3,3X0,15= 0,49m²)= 0,98m²
B1= 01 unidades x (3,3X0,15= 0,49m²)= 0,49m²
B2= 04 unidades x (1,15x0,15= 0,17m²)= 0,68m²
B3= 03 unidades x (2,0x0,15= 0,30m²)= 0,90m²
B4= 03 unidades x (0,50x0,15= 0,08m²)= 0,24m²
Passa prato cozinha(J2)= 01 unidade x (3,8x 0,4= 1,52m²)= 1,52m²
Guichê da secretaria= 01 unidade x (2,0x 0,4= 0,80m²)= 0,80m²</t>
  </si>
  <si>
    <t xml:space="preserve">
B2= 04 unidades x (1,15)= 4,60m
B4= 03 unidades x (0,50)= 1,50m
</t>
  </si>
  <si>
    <t xml:space="preserve">J1= 07 unidades x (5,4)= 37,80m
J2= 08 unidades x (3,8)= 30,40m
J3= 02 unidades x (3,3)= 6,60m
B1= 01 unidades x (3,3)= 3,30m
B3= 03 unidades x (2,0)= 6,00m²
</t>
  </si>
  <si>
    <t xml:space="preserve">
Hall de entrada= 5,89 + 3,00= 8,89m </t>
  </si>
  <si>
    <r>
      <t xml:space="preserve">[muros de divisa= (3,15m + 0,30m + 2,16m= 5,61m x 2,20h]= </t>
    </r>
    <r>
      <rPr>
        <b/>
        <sz val="10"/>
        <rFont val="Calibri"/>
        <family val="2"/>
        <scheme val="minor"/>
      </rPr>
      <t xml:space="preserve">12,34m² </t>
    </r>
  </si>
  <si>
    <t>SUPERESTRUTURA MUROS NORMAIS DE FECHAMENTO EXTERNO</t>
  </si>
  <si>
    <t>3.5</t>
  </si>
  <si>
    <t>comprimento x largura</t>
  </si>
  <si>
    <t xml:space="preserve">LAJE PRÉ-MOLDADA UNIDIRECIONAL, BIAPOIADA, PARA FORRO, ENCHIMENTO EM CERÂMICA, VIGOTA CONVENCIONAL, ALTURA TOTAL DA LAJE (ENCHIMENTO+CAPA) = (8+3). </t>
  </si>
  <si>
    <t>3.6</t>
  </si>
  <si>
    <t>3.7</t>
  </si>
  <si>
    <t>3.8</t>
  </si>
  <si>
    <t>3.9</t>
  </si>
  <si>
    <t>SUPERESTRUTURA BANHEIROS EXTERNOS, LAVANDERIA e CASA DE GÁS</t>
  </si>
  <si>
    <t>INFRAESTRUTURA BANHEIROS EXTERNOS, LAVANDERIA e CASA DE GÁS</t>
  </si>
  <si>
    <t>2.32</t>
  </si>
  <si>
    <t>2.33</t>
  </si>
  <si>
    <t>2.34</t>
  </si>
  <si>
    <t>2.35</t>
  </si>
  <si>
    <t>2.36</t>
  </si>
  <si>
    <t>2.37</t>
  </si>
  <si>
    <t>2.38</t>
  </si>
  <si>
    <t>2.39</t>
  </si>
  <si>
    <t>metragem quadrada dos tetos com forro</t>
  </si>
  <si>
    <t xml:space="preserve">28,25+17,50+28,25+20,00+17,50+28,25+20,00+8,51+2,55+5,59+28,25+20,00+3,63+3,63+25,95+97,05+3,63+3,63+28,25+17,50+28,25+20,00+17,50+28,25+20,00+8,51+5,59+2,55+28,25+13,00+1,92+1,92+2,08+3,05= </t>
  </si>
  <si>
    <t>PISO CIMENTADO NATADO COM ARGAMASSA, TRAÇO 1:3 (
CIMENTO E AREIA), ESP. 25MM, ACABAMENTO QUEIMADO,
MODULAÇÃO DE 200X200CM, INCLUSIVE JUNTA PLÁSTICA</t>
  </si>
  <si>
    <t>ED-50556</t>
  </si>
  <si>
    <t>5.15</t>
  </si>
  <si>
    <t>5.16</t>
  </si>
  <si>
    <r>
      <rPr>
        <sz val="10"/>
        <rFont val="Calibri"/>
        <family val="2"/>
        <scheme val="minor"/>
      </rPr>
      <t>legenda "J": 36,45m x 3,00m=</t>
    </r>
    <r>
      <rPr>
        <b/>
        <sz val="10"/>
        <rFont val="Calibri"/>
        <family val="2"/>
        <scheme val="minor"/>
      </rPr>
      <t xml:space="preserve"> 109,35m²</t>
    </r>
  </si>
  <si>
    <t>metragem quadrada legenda J da prancha [PRJ-EXE-DET-EI-SSO-0101]</t>
  </si>
  <si>
    <t>metragem quadrada legenda M da prancha [PRJ-EXE-DET-EI-SSO-0101]</t>
  </si>
  <si>
    <t>metragem quadrada legenda L da prancha [PRJ-EXE-DET-EI-SSO-0101]</t>
  </si>
  <si>
    <t>80,97m² de acordo com projeto</t>
  </si>
  <si>
    <t>19,38m² + 81,62 + 24,25m²=</t>
  </si>
  <si>
    <t xml:space="preserve">Legenda "k" [PRJ-EXE-DET-EI-SSO-0101]: 24,04m + 10,15= 34,19m x 2,00m x 0,15= </t>
  </si>
  <si>
    <t>01 unidade na Rua D de frente para a entrada principal</t>
  </si>
  <si>
    <t xml:space="preserve">28,25+17,50+28,25+20,00+17,50+28,25+20,00+8,51+2,55+5,59+28,25+20,00+3,63+3,63+25,95+97,05+3,63+3,63+28,25+17,50+28,25+20,00+17,50+28,25+20,00+8,51+5,59+2,55+28,25+13,00+1,92+1,92+2,08+3,05+130,00= </t>
  </si>
  <si>
    <t>metragem quadrada de ambientes G/H + G da prancha [PRJ-EXE-DET-EI-SSO-0101]</t>
  </si>
  <si>
    <t>metragem linear dos ambiente de legenda G da prancha  [PRJ-EXE-DET-EI-SSO-0101] - aberturas</t>
  </si>
  <si>
    <t>metragem linear dos ambiente de legenda G/H da prancha  [PRJ-EXE-DET-EI-SSO-0101] - aberturas</t>
  </si>
  <si>
    <r>
      <rPr>
        <sz val="10"/>
        <rFont val="Calibri"/>
        <family val="2"/>
        <scheme val="minor"/>
      </rPr>
      <t xml:space="preserve">(21,30m x 7uni= 149,10) + (17,99mx6uni= 107,94) + (17,00m x 2uni= 34,00) + (108,90m x 1uni= 108,90)= </t>
    </r>
    <r>
      <rPr>
        <b/>
        <sz val="10"/>
        <rFont val="Calibri"/>
        <family val="2"/>
        <scheme val="minor"/>
      </rPr>
      <t xml:space="preserve">399,94m
Perímetro externo:  </t>
    </r>
    <r>
      <rPr>
        <sz val="10"/>
        <rFont val="Calibri"/>
        <family val="2"/>
        <scheme val="minor"/>
      </rPr>
      <t xml:space="preserve"> </t>
    </r>
    <r>
      <rPr>
        <b/>
        <sz val="10"/>
        <rFont val="Calibri"/>
        <family val="2"/>
        <scheme val="minor"/>
      </rPr>
      <t xml:space="preserve">106,80m
</t>
    </r>
    <r>
      <rPr>
        <sz val="10"/>
        <rFont val="Calibri"/>
        <family val="2"/>
        <scheme val="minor"/>
      </rPr>
      <t xml:space="preserve">- aberturas[(P1 x 22uni= 19,80m) - (P7 x 3uni= 9,00m)]= </t>
    </r>
    <r>
      <rPr>
        <b/>
        <sz val="10"/>
        <rFont val="Calibri"/>
        <family val="2"/>
        <scheme val="minor"/>
      </rPr>
      <t xml:space="preserve">28,80m
Total: </t>
    </r>
    <r>
      <rPr>
        <sz val="10"/>
        <rFont val="Calibri"/>
        <family val="2"/>
        <scheme val="minor"/>
      </rPr>
      <t xml:space="preserve">399,94 + 106,80 - 28,80= </t>
    </r>
    <r>
      <rPr>
        <b/>
        <sz val="10"/>
        <rFont val="Calibri"/>
        <family val="2"/>
        <scheme val="minor"/>
      </rPr>
      <t>477,94m</t>
    </r>
  </si>
  <si>
    <r>
      <rPr>
        <sz val="10"/>
        <rFont val="Calibri"/>
        <family val="2"/>
        <scheme val="minor"/>
      </rPr>
      <t xml:space="preserve">(P1= 0,90x0,15=0,13m² x 27un= </t>
    </r>
    <r>
      <rPr>
        <b/>
        <sz val="10"/>
        <rFont val="Calibri"/>
        <family val="2"/>
        <scheme val="minor"/>
      </rPr>
      <t>3,51m²</t>
    </r>
    <r>
      <rPr>
        <sz val="10"/>
        <rFont val="Calibri"/>
        <family val="2"/>
        <scheme val="minor"/>
      </rPr>
      <t xml:space="preserve">) + (P7= 3,00x0,15=0,45m² x 3un= </t>
    </r>
    <r>
      <rPr>
        <b/>
        <sz val="10"/>
        <rFont val="Calibri"/>
        <family val="2"/>
        <scheme val="minor"/>
      </rPr>
      <t>1,35m²</t>
    </r>
    <r>
      <rPr>
        <sz val="10"/>
        <rFont val="Calibri"/>
        <family val="2"/>
        <scheme val="minor"/>
      </rPr>
      <t xml:space="preserve">) </t>
    </r>
  </si>
  <si>
    <t>COBERTURA EM TELHA METÁLICA GALVANIZADA TRAPEZOIDAL,
TIPO DUPLA TERMOACÚSTICA COM DUAS FACES TRAPEZOIDAIS,
ESP. 0,43MM, PREENCHIMENTO EM POLIESTIRENO EXPANDIDO/
ISOPOR COM ESP. 30MM, ACABAMENTO NATURAL, INCLUSIVE
ACESSÓRIOS PARA FIXAÇÃO, FORNECIMENTO E INSTALAÇÃO</t>
  </si>
  <si>
    <t>ED-48429</t>
  </si>
  <si>
    <t>COBERTURAS METÁLICAS SIMPLES(ÁREAS DO REFEITÓRIO E HALL DE ENTRADA COBERTO) - [PRJ-EXE-DET-EI-SSO-0102]</t>
  </si>
  <si>
    <t>metragem quadrada conforme [PRJ-EXE-DET-EI-SSO-0102] + 10% inclinação</t>
  </si>
  <si>
    <t>metragem linear de todas calhas conforme [PRJ-EXE-DET-EI-SSO-0102]</t>
  </si>
  <si>
    <t>metragem linear de todos condutores verticais conforme [PRJ-EXE-DET-EI-SSO-0102]</t>
  </si>
  <si>
    <t>3,40h x 4 unidades=</t>
  </si>
  <si>
    <t>31,25m + 10,31m=</t>
  </si>
  <si>
    <t>(31,25m x 5,03m= 157,18m²) + (10,31m x 3,15m= 32,47m²) = 189,65m² + 10% inclinação= 208,61m²</t>
  </si>
  <si>
    <r>
      <rPr>
        <b/>
        <sz val="9"/>
        <color theme="1"/>
        <rFont val="Arial"/>
        <family val="2"/>
      </rPr>
      <t xml:space="preserve">Pilares de 3,40h= </t>
    </r>
    <r>
      <rPr>
        <sz val="9"/>
        <color theme="1"/>
        <rFont val="Arial"/>
        <family val="2"/>
      </rPr>
      <t xml:space="preserve">3,40m x 0,15m= 0,51m² x 11uni= 5,61m²
</t>
    </r>
    <r>
      <rPr>
        <b/>
        <sz val="9"/>
        <color theme="1"/>
        <rFont val="Arial"/>
        <family val="2"/>
      </rPr>
      <t>Pilares de 3,05h=</t>
    </r>
    <r>
      <rPr>
        <sz val="9"/>
        <color theme="1"/>
        <rFont val="Arial"/>
        <family val="2"/>
      </rPr>
      <t xml:space="preserve"> 3,05m x 0,15m= 0,46m² x 11uni= 5,06m²
10,67m² x 99,59kg/m²= </t>
    </r>
    <r>
      <rPr>
        <b/>
        <sz val="9"/>
        <color theme="1"/>
        <rFont val="Arial"/>
        <family val="2"/>
      </rPr>
      <t>1062,62kg</t>
    </r>
  </si>
  <si>
    <t>(31,25m x 5,03m= 157,18m²) + (10,31m x 3,15m= 32,47m²) = 189,65m² + 10% inclinação= 208,61m² x 16,35kg/m²</t>
  </si>
  <si>
    <t>metragem quadrada dos pilares conforme [PRJ-EXE-EST-EI-SSO-0202]</t>
  </si>
  <si>
    <t xml:space="preserve">Laje dos banheiros externo + casa de gás= 8,17m² + 1,71m²= </t>
  </si>
  <si>
    <t>quantitativo  [PRJ-EXE-EST-EI-SSO] baldrames x 0,154kg/m</t>
  </si>
  <si>
    <t>quantitativo  [PRJ-EXE-EST-EI-SSO] baldrames x 0,394kg/m</t>
  </si>
  <si>
    <t>quantitativo  [PRJ-EXE-EST-EI-SSO] baldrames x 0,616kg/m</t>
  </si>
  <si>
    <t>quantitativo  [PRJ-EXE-EST-EI-SSO] Sapatas+ baldrames x 0,616kg/m</t>
  </si>
  <si>
    <t>quantitativo  [PRJ-EXE-EST-EI-SSO]Sapatas+ baldrames x 0,154kg/m</t>
  </si>
  <si>
    <t>0,80 x 0,80 x 1,20= 0,76m³ x 22 uni sapatas=</t>
  </si>
  <si>
    <t xml:space="preserve">5,05+5,05+5,05+5,05+30,99=51,19 x 0,20 x 0,20= 2,04m³
</t>
  </si>
  <si>
    <r>
      <rPr>
        <b/>
        <sz val="10"/>
        <rFont val="Calibri"/>
        <family val="2"/>
        <scheme val="minor"/>
      </rPr>
      <t>Baldrames:</t>
    </r>
    <r>
      <rPr>
        <sz val="10"/>
        <rFont val="Calibri"/>
        <family val="2"/>
        <scheme val="minor"/>
      </rPr>
      <t xml:space="preserve"> 5,05+5,05+5,05+5,05+30,99=51,19 x 0,20 x 0,05= </t>
    </r>
    <r>
      <rPr>
        <b/>
        <sz val="10"/>
        <rFont val="Calibri"/>
        <family val="2"/>
        <scheme val="minor"/>
      </rPr>
      <t>0,51m³</t>
    </r>
    <r>
      <rPr>
        <sz val="10"/>
        <rFont val="Calibri"/>
        <family val="2"/>
        <scheme val="minor"/>
      </rPr>
      <t xml:space="preserve">
</t>
    </r>
    <r>
      <rPr>
        <b/>
        <sz val="10"/>
        <rFont val="Calibri"/>
        <family val="2"/>
        <scheme val="minor"/>
      </rPr>
      <t>Sapatas:</t>
    </r>
    <r>
      <rPr>
        <sz val="10"/>
        <rFont val="Calibri"/>
        <family val="2"/>
        <scheme val="minor"/>
      </rPr>
      <t xml:space="preserve"> 0,80 x 0,80 x 0,05= 0,03m³ x 22 uni sapatas= </t>
    </r>
    <r>
      <rPr>
        <b/>
        <sz val="10"/>
        <rFont val="Calibri"/>
        <family val="2"/>
        <scheme val="minor"/>
      </rPr>
      <t>0,66m³</t>
    </r>
  </si>
  <si>
    <r>
      <rPr>
        <b/>
        <sz val="9.5"/>
        <rFont val="Calibri"/>
        <family val="2"/>
        <scheme val="minor"/>
      </rPr>
      <t>Baldrames:</t>
    </r>
    <r>
      <rPr>
        <sz val="9.5"/>
        <rFont val="Calibri"/>
        <family val="2"/>
        <scheme val="minor"/>
      </rPr>
      <t xml:space="preserve"> 51,19m / 0,15= 342un x 0,78m= 266,76m + (10% perdas)= 293,43 x 0,154kg/m= </t>
    </r>
    <r>
      <rPr>
        <b/>
        <sz val="9.5"/>
        <rFont val="Calibri"/>
        <family val="2"/>
        <scheme val="minor"/>
      </rPr>
      <t xml:space="preserve">45,19 kg
Sapatas: </t>
    </r>
    <r>
      <rPr>
        <sz val="9.5"/>
        <rFont val="Calibri"/>
        <family val="2"/>
        <scheme val="minor"/>
      </rPr>
      <t xml:space="preserve">7uni x 3,12m= 21,84m x 22 sapatas= 480,48m + (10% perdas)= 528,52m x 0,154kg/m= </t>
    </r>
    <r>
      <rPr>
        <b/>
        <sz val="9.5"/>
        <rFont val="Calibri"/>
        <family val="2"/>
        <scheme val="minor"/>
      </rPr>
      <t>81,39 kg</t>
    </r>
    <r>
      <rPr>
        <b/>
        <sz val="10"/>
        <rFont val="Calibri"/>
        <family val="2"/>
        <scheme val="minor"/>
      </rPr>
      <t xml:space="preserve">
</t>
    </r>
    <r>
      <rPr>
        <b/>
        <sz val="9.5"/>
        <rFont val="Calibri"/>
        <family val="2"/>
        <scheme val="minor"/>
      </rPr>
      <t/>
    </r>
  </si>
  <si>
    <r>
      <rPr>
        <b/>
        <sz val="9.5"/>
        <rFont val="Calibri"/>
        <family val="2"/>
        <scheme val="minor"/>
      </rPr>
      <t xml:space="preserve">Baldrames: </t>
    </r>
    <r>
      <rPr>
        <sz val="9.5"/>
        <rFont val="Calibri"/>
        <family val="2"/>
        <scheme val="minor"/>
      </rPr>
      <t xml:space="preserve">51,19m X 2un= 102,38m + (10% perdas)= 112,62 x 0,616kg/m= </t>
    </r>
    <r>
      <rPr>
        <b/>
        <sz val="9.5"/>
        <rFont val="Calibri"/>
        <family val="2"/>
        <scheme val="minor"/>
      </rPr>
      <t xml:space="preserve">69,37 kg
Sapatas: </t>
    </r>
    <r>
      <rPr>
        <sz val="9.5"/>
        <rFont val="Calibri"/>
        <family val="2"/>
        <scheme val="minor"/>
      </rPr>
      <t>8uni x 3,08m= 24,64m x 22 sapatas= 542,08m + (10% perdas)= 596,28m x 0,616kg/m=</t>
    </r>
    <r>
      <rPr>
        <b/>
        <sz val="9.5"/>
        <rFont val="Calibri"/>
        <family val="2"/>
        <scheme val="minor"/>
      </rPr>
      <t xml:space="preserve"> 367,31 kg</t>
    </r>
    <r>
      <rPr>
        <b/>
        <sz val="10"/>
        <rFont val="Calibri"/>
        <family val="2"/>
        <scheme val="minor"/>
      </rPr>
      <t xml:space="preserve">
</t>
    </r>
    <r>
      <rPr>
        <b/>
        <sz val="9.5"/>
        <rFont val="Calibri"/>
        <family val="2"/>
        <scheme val="minor"/>
      </rPr>
      <t/>
    </r>
  </si>
  <si>
    <t>51,19 x 0,20= 10,23m² x 2 lados= 20,47m²
51,19 x 0,20= 10,23m² x 1 parte de cima= 10,23m²</t>
  </si>
  <si>
    <t>0,80 x 0,80 x 0,60= 0,38m³ x  5uni sapatas=</t>
  </si>
  <si>
    <t xml:space="preserve">5,43 + 3,00 =8,43 x 0,30 x 0,15= 0,38m³
</t>
  </si>
  <si>
    <r>
      <rPr>
        <b/>
        <sz val="9.5"/>
        <rFont val="Calibri"/>
        <family val="2"/>
        <scheme val="minor"/>
      </rPr>
      <t>Baldrames:</t>
    </r>
    <r>
      <rPr>
        <sz val="9.5"/>
        <rFont val="Calibri"/>
        <family val="2"/>
        <scheme val="minor"/>
      </rPr>
      <t xml:space="preserve"> 8,43m / 0,15= 57un x 0,78m= 44,46m + (10% perdas)= 48,90 x 0,154kg/m= </t>
    </r>
    <r>
      <rPr>
        <b/>
        <sz val="9.5"/>
        <rFont val="Calibri"/>
        <family val="2"/>
        <scheme val="minor"/>
      </rPr>
      <t>7,53 kg</t>
    </r>
    <r>
      <rPr>
        <b/>
        <sz val="10"/>
        <rFont val="Calibri"/>
        <family val="2"/>
        <scheme val="minor"/>
      </rPr>
      <t xml:space="preserve">
</t>
    </r>
    <r>
      <rPr>
        <b/>
        <sz val="9.5"/>
        <rFont val="Calibri"/>
        <family val="2"/>
        <scheme val="minor"/>
      </rPr>
      <t/>
    </r>
  </si>
  <si>
    <r>
      <rPr>
        <b/>
        <sz val="9.5"/>
        <rFont val="Calibri"/>
        <family val="2"/>
        <scheme val="minor"/>
      </rPr>
      <t>Baldrames:</t>
    </r>
    <r>
      <rPr>
        <sz val="9.5"/>
        <rFont val="Calibri"/>
        <family val="2"/>
        <scheme val="minor"/>
      </rPr>
      <t xml:space="preserve"> 8,43m x 2un = 16,86m + (10% perdas)= 18,54 x 0,394kg/m= </t>
    </r>
    <r>
      <rPr>
        <b/>
        <sz val="9.5"/>
        <rFont val="Calibri"/>
        <family val="2"/>
        <scheme val="minor"/>
      </rPr>
      <t>7,30 kg</t>
    </r>
    <r>
      <rPr>
        <b/>
        <sz val="10"/>
        <rFont val="Calibri"/>
        <family val="2"/>
        <scheme val="minor"/>
      </rPr>
      <t xml:space="preserve">
</t>
    </r>
    <r>
      <rPr>
        <b/>
        <sz val="9.5"/>
        <rFont val="Calibri"/>
        <family val="2"/>
        <scheme val="minor"/>
      </rPr>
      <t/>
    </r>
  </si>
  <si>
    <r>
      <rPr>
        <b/>
        <sz val="9.5"/>
        <rFont val="Calibri"/>
        <family val="2"/>
        <scheme val="minor"/>
      </rPr>
      <t>Baldrames:</t>
    </r>
    <r>
      <rPr>
        <sz val="9.5"/>
        <rFont val="Calibri"/>
        <family val="2"/>
        <scheme val="minor"/>
      </rPr>
      <t xml:space="preserve"> 8,43m x 2un = 16,86m + (10% perdas)= 18,54 x 0,616kg/m= </t>
    </r>
    <r>
      <rPr>
        <b/>
        <sz val="9.5"/>
        <rFont val="Calibri"/>
        <family val="2"/>
        <scheme val="minor"/>
      </rPr>
      <t>11,42 kg</t>
    </r>
    <r>
      <rPr>
        <b/>
        <sz val="10"/>
        <rFont val="Calibri"/>
        <family val="2"/>
        <scheme val="minor"/>
      </rPr>
      <t xml:space="preserve">
</t>
    </r>
    <r>
      <rPr>
        <b/>
        <sz val="9.5"/>
        <rFont val="Calibri"/>
        <family val="2"/>
        <scheme val="minor"/>
      </rPr>
      <t/>
    </r>
  </si>
  <si>
    <t>8,43 x 0,30= 2,52m² x 2 lados= 5,04m²
8,43 x 0,15= 1,26m² x 1 parte de cima= 1,26m²</t>
  </si>
  <si>
    <t>0,80 x 0,80 x 0,60= 0,38m³ x  4uni sapatas=</t>
  </si>
  <si>
    <t xml:space="preserve">4,15+4,15+2,85+1,90+1,90+0,95+0,95+1,80 =18,65m x 0,30 x 0,15= 0,84m³
</t>
  </si>
  <si>
    <r>
      <rPr>
        <b/>
        <sz val="9.5"/>
        <rFont val="Calibri"/>
        <family val="2"/>
        <scheme val="minor"/>
      </rPr>
      <t>Baldrames:</t>
    </r>
    <r>
      <rPr>
        <sz val="9.5"/>
        <rFont val="Calibri"/>
        <family val="2"/>
        <scheme val="minor"/>
      </rPr>
      <t xml:space="preserve"> 18,65m / 0,15= 125un x 0,78m= 97,50m + (10% perdas)= 107,25 x 0,154kg/m= </t>
    </r>
    <r>
      <rPr>
        <b/>
        <sz val="9.5"/>
        <rFont val="Calibri"/>
        <family val="2"/>
        <scheme val="minor"/>
      </rPr>
      <t>16,52 kg</t>
    </r>
    <r>
      <rPr>
        <b/>
        <sz val="10"/>
        <rFont val="Calibri"/>
        <family val="2"/>
        <scheme val="minor"/>
      </rPr>
      <t xml:space="preserve">
</t>
    </r>
    <r>
      <rPr>
        <b/>
        <sz val="9.5"/>
        <rFont val="Calibri"/>
        <family val="2"/>
        <scheme val="minor"/>
      </rPr>
      <t/>
    </r>
  </si>
  <si>
    <r>
      <rPr>
        <b/>
        <sz val="9.5"/>
        <rFont val="Calibri"/>
        <family val="2"/>
        <scheme val="minor"/>
      </rPr>
      <t>Baldrames:</t>
    </r>
    <r>
      <rPr>
        <sz val="9.5"/>
        <rFont val="Calibri"/>
        <family val="2"/>
        <scheme val="minor"/>
      </rPr>
      <t xml:space="preserve"> 18,65m x 2un = 37,30m + (10% perdas)= 41,03 x 0,394kg/m= </t>
    </r>
    <r>
      <rPr>
        <b/>
        <sz val="9.5"/>
        <rFont val="Calibri"/>
        <family val="2"/>
        <scheme val="minor"/>
      </rPr>
      <t>16,16 kg</t>
    </r>
    <r>
      <rPr>
        <b/>
        <sz val="10"/>
        <rFont val="Calibri"/>
        <family val="2"/>
        <scheme val="minor"/>
      </rPr>
      <t xml:space="preserve">
</t>
    </r>
    <r>
      <rPr>
        <b/>
        <sz val="9.5"/>
        <rFont val="Calibri"/>
        <family val="2"/>
        <scheme val="minor"/>
      </rPr>
      <t/>
    </r>
  </si>
  <si>
    <r>
      <rPr>
        <b/>
        <sz val="9.5"/>
        <rFont val="Calibri"/>
        <family val="2"/>
        <scheme val="minor"/>
      </rPr>
      <t>Baldrames:</t>
    </r>
    <r>
      <rPr>
        <sz val="9.5"/>
        <rFont val="Calibri"/>
        <family val="2"/>
        <scheme val="minor"/>
      </rPr>
      <t xml:space="preserve"> 18,65m x 2un = 37,30m + (10% perdas)= 41,03 x 0,616kg/m= </t>
    </r>
    <r>
      <rPr>
        <b/>
        <sz val="9.5"/>
        <rFont val="Calibri"/>
        <family val="2"/>
        <scheme val="minor"/>
      </rPr>
      <t>25,27 kg</t>
    </r>
    <r>
      <rPr>
        <b/>
        <sz val="10"/>
        <rFont val="Calibri"/>
        <family val="2"/>
        <scheme val="minor"/>
      </rPr>
      <t xml:space="preserve">
</t>
    </r>
    <r>
      <rPr>
        <b/>
        <sz val="9.5"/>
        <rFont val="Calibri"/>
        <family val="2"/>
        <scheme val="minor"/>
      </rPr>
      <t/>
    </r>
  </si>
  <si>
    <t>18,65 x 0,30= 5,59m² x 2 lados= 11,18m²
18,65 x 0,15= 2,79m² x 1 parte de cima= 2,79m²</t>
  </si>
  <si>
    <r>
      <rPr>
        <b/>
        <sz val="10"/>
        <color theme="1"/>
        <rFont val="Calibri"/>
        <family val="2"/>
      </rPr>
      <t>Sapatas</t>
    </r>
    <r>
      <rPr>
        <sz val="10"/>
        <color theme="1"/>
        <rFont val="Calibri"/>
        <family val="2"/>
      </rPr>
      <t xml:space="preserve">: 18uni x 0,8m= 14,40m x 5 sapatas= 72,00m + (10% perdas)= 79,20m x 0,245kg/m= </t>
    </r>
    <r>
      <rPr>
        <b/>
        <sz val="10"/>
        <color theme="1"/>
        <rFont val="Calibri"/>
        <family val="2"/>
      </rPr>
      <t>19,40 kg</t>
    </r>
  </si>
  <si>
    <t>quantitativo  [PRJ-EXE-EST-EI-SSO] sapatas x 0,245kg/m</t>
  </si>
  <si>
    <t>quantitativo  [PRJ-EXE-EST-EI-SSO]]  baldrames x 0,394kg/m</t>
  </si>
  <si>
    <t>quantitativo  [PRJ-EXE-EST-EI-SSO]]  baldrames x 0,616kg/m</t>
  </si>
  <si>
    <r>
      <rPr>
        <b/>
        <sz val="10"/>
        <color theme="1"/>
        <rFont val="Calibri"/>
        <family val="2"/>
      </rPr>
      <t>Sapatas</t>
    </r>
    <r>
      <rPr>
        <sz val="10"/>
        <color theme="1"/>
        <rFont val="Calibri"/>
        <family val="2"/>
      </rPr>
      <t xml:space="preserve">: 18uni x 0,8m= 14,40m x 4 sapatas= 57,60m + (10% perdas)= 63,36m x 0,245kg/m= </t>
    </r>
    <r>
      <rPr>
        <b/>
        <sz val="10"/>
        <color theme="1"/>
        <rFont val="Calibri"/>
        <family val="2"/>
      </rPr>
      <t>15,52kg</t>
    </r>
  </si>
  <si>
    <t>3,00 x 3,00 x 0,60= 5,40m³</t>
  </si>
  <si>
    <r>
      <t>270 uni x 0,80m= 216,00m + (10% perdas)= 237,60m x 0,154kg/m=</t>
    </r>
    <r>
      <rPr>
        <b/>
        <sz val="10"/>
        <color theme="1"/>
        <rFont val="Calibri"/>
        <family val="2"/>
      </rPr>
      <t xml:space="preserve"> 36,59 kg</t>
    </r>
  </si>
  <si>
    <t>quantitativo  [PRJ-EXE-EST-EI-SSO]]  baldrames x 1,000kg/m</t>
  </si>
  <si>
    <r>
      <t>(36 uni x 6,00m= 216,00m + 41 uni x 3,10m= 127,10m)= 343,10m (10% perdas)= 377,41m x 0,616kg/m=</t>
    </r>
    <r>
      <rPr>
        <b/>
        <sz val="10"/>
        <color theme="1"/>
        <rFont val="Calibri"/>
        <family val="2"/>
      </rPr>
      <t xml:space="preserve"> 232,48 kg</t>
    </r>
  </si>
  <si>
    <r>
      <t>41 uni x 3,90m= 159,90m + (10% perdas)= 175,89m x 1,000kg/m=</t>
    </r>
    <r>
      <rPr>
        <b/>
        <sz val="10"/>
        <color theme="1"/>
        <rFont val="Calibri"/>
        <family val="2"/>
      </rPr>
      <t xml:space="preserve"> 175,89 kg</t>
    </r>
  </si>
  <si>
    <r>
      <rPr>
        <b/>
        <sz val="10"/>
        <color theme="1"/>
        <rFont val="Calibri"/>
        <family val="2"/>
      </rPr>
      <t>Base: 3</t>
    </r>
    <r>
      <rPr>
        <sz val="10"/>
        <color theme="1"/>
        <rFont val="Calibri"/>
        <family val="2"/>
      </rPr>
      <t xml:space="preserve">,00x,3,00x0,60= </t>
    </r>
    <r>
      <rPr>
        <b/>
        <sz val="10"/>
        <color theme="1"/>
        <rFont val="Calibri"/>
        <family val="2"/>
      </rPr>
      <t xml:space="preserve">5,40m³
estacas: </t>
    </r>
    <r>
      <rPr>
        <sz val="10"/>
        <color theme="1"/>
        <rFont val="Calibri"/>
        <family val="2"/>
      </rPr>
      <t>(3,14*0,125*0,125*7,0)= 0,34m³ x 9 estacas =</t>
    </r>
    <r>
      <rPr>
        <b/>
        <sz val="10"/>
        <color theme="1"/>
        <rFont val="Calibri"/>
        <family val="2"/>
      </rPr>
      <t xml:space="preserve"> 3,06m³ </t>
    </r>
  </si>
  <si>
    <t>estacas: volume do cilindro(3,14 x r² x h)
base: comprimento x altura x largura</t>
  </si>
  <si>
    <r>
      <rPr>
        <b/>
        <sz val="10"/>
        <color theme="1"/>
        <rFont val="Calibri"/>
        <family val="2"/>
      </rPr>
      <t xml:space="preserve">Pilares: </t>
    </r>
    <r>
      <rPr>
        <sz val="10"/>
        <color theme="1"/>
        <rFont val="Calibri"/>
        <family val="2"/>
      </rPr>
      <t>11,00m x 0,30(largura da tábua) x 2 lados=</t>
    </r>
    <r>
      <rPr>
        <b/>
        <sz val="10"/>
        <color theme="1"/>
        <rFont val="Calibri"/>
        <family val="2"/>
      </rPr>
      <t xml:space="preserve"> 6,60m²
cintas superiores: </t>
    </r>
    <r>
      <rPr>
        <sz val="10"/>
        <color theme="1"/>
        <rFont val="Calibri"/>
        <family val="2"/>
      </rPr>
      <t>8,43m x 0,30(largura da tábua) x 2 lados=</t>
    </r>
    <r>
      <rPr>
        <b/>
        <sz val="10"/>
        <color theme="1"/>
        <rFont val="Calibri"/>
        <family val="2"/>
      </rPr>
      <t xml:space="preserve"> 5,06m²</t>
    </r>
  </si>
  <si>
    <t>metragem linear x largura da tábua x 2 lados</t>
  </si>
  <si>
    <t>quantitativo  [PRJ-EXE-EST-EI-SSO] 0,154kg/m</t>
  </si>
  <si>
    <t>quantitativo  [PRJ-EXE-EST-EI-SSO] 0,616kg/m</t>
  </si>
  <si>
    <r>
      <rPr>
        <b/>
        <sz val="10"/>
        <color theme="1"/>
        <rFont val="Calibri"/>
        <family val="2"/>
      </rPr>
      <t xml:space="preserve">Pilares: </t>
    </r>
    <r>
      <rPr>
        <sz val="10"/>
        <color theme="1"/>
        <rFont val="Calibri"/>
        <family val="2"/>
      </rPr>
      <t xml:space="preserve"> 2,20h x 5 uni=11,00m / 0,15= 74uni x 0,78m=57,72m + 10%= 63,49m x 0,154kg/m=</t>
    </r>
    <r>
      <rPr>
        <b/>
        <sz val="10"/>
        <color theme="1"/>
        <rFont val="Calibri"/>
        <family val="2"/>
      </rPr>
      <t xml:space="preserve"> 9,77kg
Vigas Superiores:</t>
    </r>
    <r>
      <rPr>
        <sz val="10"/>
        <color theme="1"/>
        <rFont val="Calibri"/>
        <family val="2"/>
      </rPr>
      <t xml:space="preserve"> 8,43m / 0,15= 57uni x 0,78m= 44,46m + 10%= 48,90m x 0,154kg/m=</t>
    </r>
    <r>
      <rPr>
        <b/>
        <sz val="10"/>
        <color theme="1"/>
        <rFont val="Calibri"/>
        <family val="2"/>
      </rPr>
      <t xml:space="preserve"> 7,53kg</t>
    </r>
  </si>
  <si>
    <r>
      <rPr>
        <b/>
        <sz val="10"/>
        <color theme="1"/>
        <rFont val="Calibri"/>
        <family val="2"/>
      </rPr>
      <t xml:space="preserve">Pilares: </t>
    </r>
    <r>
      <rPr>
        <sz val="10"/>
        <color theme="1"/>
        <rFont val="Calibri"/>
        <family val="2"/>
      </rPr>
      <t>11,00m x 0,30 x 0,15</t>
    </r>
    <r>
      <rPr>
        <b/>
        <sz val="10"/>
        <color theme="1"/>
        <rFont val="Calibri"/>
        <family val="2"/>
      </rPr>
      <t xml:space="preserve">= 0,49m²
Vigas superiores: </t>
    </r>
    <r>
      <rPr>
        <sz val="10"/>
        <color theme="1"/>
        <rFont val="Calibri"/>
        <family val="2"/>
      </rPr>
      <t>8,43m x 0,30 x 0,15=</t>
    </r>
    <r>
      <rPr>
        <b/>
        <sz val="10"/>
        <color theme="1"/>
        <rFont val="Calibri"/>
        <family val="2"/>
      </rPr>
      <t xml:space="preserve"> 0,37m²</t>
    </r>
  </si>
  <si>
    <r>
      <rPr>
        <b/>
        <sz val="10"/>
        <color theme="1"/>
        <rFont val="Calibri"/>
        <family val="2"/>
      </rPr>
      <t xml:space="preserve">Pilares: </t>
    </r>
    <r>
      <rPr>
        <sz val="10"/>
        <color theme="1"/>
        <rFont val="Calibri"/>
        <family val="2"/>
      </rPr>
      <t>14,40m x 0,30(largura da tábua) x 2 lados=</t>
    </r>
    <r>
      <rPr>
        <b/>
        <sz val="10"/>
        <color theme="1"/>
        <rFont val="Calibri"/>
        <family val="2"/>
      </rPr>
      <t xml:space="preserve"> 8,64m²
Vigas: </t>
    </r>
    <r>
      <rPr>
        <sz val="10"/>
        <color theme="1"/>
        <rFont val="Calibri"/>
        <family val="2"/>
      </rPr>
      <t>12,40m x 0,30(largura da tábua) x 2 lados=</t>
    </r>
    <r>
      <rPr>
        <b/>
        <sz val="10"/>
        <color theme="1"/>
        <rFont val="Calibri"/>
        <family val="2"/>
      </rPr>
      <t xml:space="preserve"> 7,44m²</t>
    </r>
  </si>
  <si>
    <r>
      <rPr>
        <b/>
        <sz val="10"/>
        <color theme="1"/>
        <rFont val="Calibri"/>
        <family val="2"/>
      </rPr>
      <t xml:space="preserve">Pilares: </t>
    </r>
    <r>
      <rPr>
        <sz val="10"/>
        <color theme="1"/>
        <rFont val="Calibri"/>
        <family val="2"/>
      </rPr>
      <t xml:space="preserve"> 14,40 / 0,15= 96uni x 0,78m=74,88m + 10%= 82,36m x 0,154kg/m=</t>
    </r>
    <r>
      <rPr>
        <b/>
        <sz val="10"/>
        <color theme="1"/>
        <rFont val="Calibri"/>
        <family val="2"/>
      </rPr>
      <t xml:space="preserve"> 12,68kg
Vigas Superiores:</t>
    </r>
    <r>
      <rPr>
        <sz val="10"/>
        <color theme="1"/>
        <rFont val="Calibri"/>
        <family val="2"/>
      </rPr>
      <t xml:space="preserve"> 12,40m / 0,15= 83uni x 0,78m= 64,74m + 10%= 71,21m x 0,154kg/m=</t>
    </r>
    <r>
      <rPr>
        <b/>
        <sz val="10"/>
        <color theme="1"/>
        <rFont val="Calibri"/>
        <family val="2"/>
      </rPr>
      <t xml:space="preserve"> 10,96kg</t>
    </r>
  </si>
  <si>
    <r>
      <rPr>
        <b/>
        <sz val="10"/>
        <color theme="1"/>
        <rFont val="Calibri"/>
        <family val="2"/>
      </rPr>
      <t xml:space="preserve">Pilares: </t>
    </r>
    <r>
      <rPr>
        <sz val="10"/>
        <color theme="1"/>
        <rFont val="Calibri"/>
        <family val="2"/>
      </rPr>
      <t>2,20h x 5 uni=11,00m x 4uni= 44,00m + 10%= 48,40x0,616kg/m=</t>
    </r>
    <r>
      <rPr>
        <b/>
        <sz val="10"/>
        <color theme="1"/>
        <rFont val="Calibri"/>
        <family val="2"/>
      </rPr>
      <t xml:space="preserve"> 29,81kg
Vigas Superiores:</t>
    </r>
    <r>
      <rPr>
        <sz val="10"/>
        <color theme="1"/>
        <rFont val="Calibri"/>
        <family val="2"/>
      </rPr>
      <t xml:space="preserve"> 8,43m  x 4uni= 33,72m +10%= 37,09x0,616kg/m=</t>
    </r>
    <r>
      <rPr>
        <b/>
        <sz val="10"/>
        <color theme="1"/>
        <rFont val="Calibri"/>
        <family val="2"/>
      </rPr>
      <t xml:space="preserve"> 22,84kg</t>
    </r>
  </si>
  <si>
    <r>
      <rPr>
        <b/>
        <sz val="10"/>
        <color theme="1"/>
        <rFont val="Calibri"/>
        <family val="2"/>
      </rPr>
      <t>Pilares:</t>
    </r>
    <r>
      <rPr>
        <sz val="10"/>
        <color theme="1"/>
        <rFont val="Calibri"/>
        <family val="2"/>
      </rPr>
      <t>14,40m x 4uni= 57,60m + 10%= 63,36x0,616kg/m=</t>
    </r>
    <r>
      <rPr>
        <b/>
        <sz val="10"/>
        <color theme="1"/>
        <rFont val="Calibri"/>
        <family val="2"/>
      </rPr>
      <t xml:space="preserve"> 39,03kg
Vigas:</t>
    </r>
    <r>
      <rPr>
        <sz val="10"/>
        <color theme="1"/>
        <rFont val="Calibri"/>
        <family val="2"/>
      </rPr>
      <t xml:space="preserve"> 12,40m x 4uni= 49,60m + 10%= 54,56x0,616kg/m=</t>
    </r>
    <r>
      <rPr>
        <b/>
        <sz val="10"/>
        <color theme="1"/>
        <rFont val="Calibri"/>
        <family val="2"/>
      </rPr>
      <t xml:space="preserve"> 33,60kg</t>
    </r>
  </si>
  <si>
    <r>
      <rPr>
        <b/>
        <sz val="10"/>
        <color theme="1"/>
        <rFont val="Calibri"/>
        <family val="2"/>
      </rPr>
      <t xml:space="preserve">Pilares: </t>
    </r>
    <r>
      <rPr>
        <sz val="10"/>
        <color theme="1"/>
        <rFont val="Calibri"/>
        <family val="2"/>
      </rPr>
      <t>14,40m x 0,30 x 0,15</t>
    </r>
    <r>
      <rPr>
        <b/>
        <sz val="10"/>
        <color theme="1"/>
        <rFont val="Calibri"/>
        <family val="2"/>
      </rPr>
      <t xml:space="preserve">= 0,64m²
Vigas superiores: </t>
    </r>
    <r>
      <rPr>
        <sz val="10"/>
        <color theme="1"/>
        <rFont val="Calibri"/>
        <family val="2"/>
      </rPr>
      <t>12,40m x 0,30 x 0,15=</t>
    </r>
    <r>
      <rPr>
        <b/>
        <sz val="10"/>
        <color theme="1"/>
        <rFont val="Calibri"/>
        <family val="2"/>
      </rPr>
      <t xml:space="preserve"> 0,55m²</t>
    </r>
  </si>
  <si>
    <t>metragem da área do refeitório à ser construída</t>
  </si>
  <si>
    <t>LOCAÇÃO DE CONTAINER COM ISOLAMENTO TÉRMICO, TIPO 3,
PARA DEPÓSITO/FERRAMENTARIA DE OBRA, COM MEDIDAS
REFERENCIAIS DE (6) METROS COMPRIMENTO, (2,3) METROS
LARGURA E (2,5) METROS ALTURA ÚTIL INTERNA, INCLUSIVE
LIGAÇÕES ELÉTRICAS INTERNAS, EXCLUSIVE MOBILIZAÇÃO/
DESMOBILIZAÇÃO E LIGAÇÕES PROVISÓRIAS EXTERNAS</t>
  </si>
  <si>
    <t>ED-16350</t>
  </si>
  <si>
    <t>mês</t>
  </si>
  <si>
    <t>04 meses até a obra já possuir local físico fechado e seguro com condições de armazenar material e ferramentas</t>
  </si>
  <si>
    <r>
      <rPr>
        <b/>
        <sz val="10"/>
        <color theme="1"/>
        <rFont val="Arial"/>
        <family val="2"/>
      </rPr>
      <t xml:space="preserve">bancada: </t>
    </r>
    <r>
      <rPr>
        <sz val="10"/>
        <color theme="1"/>
        <rFont val="Arial"/>
        <family val="2"/>
      </rPr>
      <t xml:space="preserve">0,60 x 1,50= 0,90m² x 4 unidades= 3,60m²
</t>
    </r>
    <r>
      <rPr>
        <b/>
        <sz val="10"/>
        <color theme="1"/>
        <rFont val="Arial"/>
        <family val="2"/>
      </rPr>
      <t xml:space="preserve">bancada: </t>
    </r>
    <r>
      <rPr>
        <sz val="10"/>
        <color theme="1"/>
        <rFont val="Arial"/>
        <family val="2"/>
      </rPr>
      <t xml:space="preserve">0,60 x 2,30= 1,92m² x 2 unidades= 3,84m²
</t>
    </r>
    <r>
      <rPr>
        <b/>
        <sz val="10"/>
        <color theme="1"/>
        <rFont val="Arial"/>
        <family val="2"/>
      </rPr>
      <t xml:space="preserve">bancada: </t>
    </r>
    <r>
      <rPr>
        <sz val="10"/>
        <color theme="1"/>
        <rFont val="Arial"/>
        <family val="2"/>
      </rPr>
      <t>0,50 x 1,00= 0,50m²  1 unidade= 0,50m²</t>
    </r>
  </si>
  <si>
    <t>Dispensa: 4,00m + 5,00m + 4,00m= 13,00m x 0,60m= 7,80m² x 03 prateleiras=</t>
  </si>
  <si>
    <t>quantitativo do item 5.1 - 5.8</t>
  </si>
  <si>
    <t>quantitativo linear do item 4.1 x 2 lados x 1,5 metros de altura do barrado - áreas revestidas</t>
  </si>
  <si>
    <t>(quantitativo do bruto do item 9.1 - quantitativo do item 9.6(pintura esmalte do barrado)</t>
  </si>
  <si>
    <t>10,15 + 46,75 + 46,75 + 3,80 + 3,80 + 2,65 + 2,65 + 8,15 + 3,30 + 3,30 + 2,72 + 2,57 + 5,15 + 5,15 + 5,15 + 5,15 + 5,15 + 5,15 + 5,15 + 5,15 + 5,15 + 5,15 + 5,15 + 5,15 + 5,15= 193,54m x 0,30m x 0,15m= 8,70 m³</t>
  </si>
  <si>
    <t>10,15 + 46,75 + 46,75 + 3,80 + 3,80 + 2,65 + 2,65 + 8,15 + 3,30 + 3,30 + 2,72 + 2,57 + 5,15 + 5,15 + 5,15 + 5,15 + 5,15 + 5,15 + 5,15 + 5,15 + 5,15 + 5,15 + 5,15 + 5,15 + 5,15= 193,54m x 0,05m x 0,15m= 1,45 m³</t>
  </si>
  <si>
    <r>
      <rPr>
        <sz val="9.5"/>
        <rFont val="Calibri"/>
        <family val="2"/>
        <scheme val="minor"/>
      </rPr>
      <t xml:space="preserve">193,54m / 0,15= 1290un x 0,78m= 1006,20m + (10% perdas)= 1106,82 x 0,154kg/m= </t>
    </r>
    <r>
      <rPr>
        <b/>
        <sz val="9.5"/>
        <rFont val="Calibri"/>
        <family val="2"/>
        <scheme val="minor"/>
      </rPr>
      <t>170,45 kg</t>
    </r>
    <r>
      <rPr>
        <b/>
        <sz val="10"/>
        <rFont val="Calibri"/>
        <family val="2"/>
        <scheme val="minor"/>
      </rPr>
      <t xml:space="preserve">
</t>
    </r>
    <r>
      <rPr>
        <b/>
        <sz val="9.5"/>
        <rFont val="Calibri"/>
        <family val="2"/>
        <scheme val="minor"/>
      </rPr>
      <t/>
    </r>
  </si>
  <si>
    <r>
      <rPr>
        <sz val="9.5"/>
        <rFont val="Calibri"/>
        <family val="2"/>
        <scheme val="minor"/>
      </rPr>
      <t xml:space="preserve">193,54m X 2un= 387,08m + (10% perdas)= 425,78 x 0,394kg/m= </t>
    </r>
    <r>
      <rPr>
        <b/>
        <sz val="9.5"/>
        <rFont val="Calibri"/>
        <family val="2"/>
        <scheme val="minor"/>
      </rPr>
      <t>167,75 kg</t>
    </r>
    <r>
      <rPr>
        <b/>
        <sz val="10"/>
        <rFont val="Calibri"/>
        <family val="2"/>
        <scheme val="minor"/>
      </rPr>
      <t xml:space="preserve">
</t>
    </r>
    <r>
      <rPr>
        <b/>
        <sz val="9.5"/>
        <rFont val="Calibri"/>
        <family val="2"/>
        <scheme val="minor"/>
      </rPr>
      <t/>
    </r>
  </si>
  <si>
    <r>
      <rPr>
        <sz val="9.5"/>
        <rFont val="Calibri"/>
        <family val="2"/>
        <scheme val="minor"/>
      </rPr>
      <t xml:space="preserve">193,54m X 2un= 387,08m + (10% perdas)= 425,78 x 0,616kg/m= </t>
    </r>
    <r>
      <rPr>
        <b/>
        <sz val="9.5"/>
        <rFont val="Calibri"/>
        <family val="2"/>
        <scheme val="minor"/>
      </rPr>
      <t>262,28 kg</t>
    </r>
    <r>
      <rPr>
        <b/>
        <sz val="10"/>
        <rFont val="Calibri"/>
        <family val="2"/>
        <scheme val="minor"/>
      </rPr>
      <t xml:space="preserve">
</t>
    </r>
    <r>
      <rPr>
        <b/>
        <sz val="9.5"/>
        <rFont val="Calibri"/>
        <family val="2"/>
        <scheme val="minor"/>
      </rPr>
      <t/>
    </r>
  </si>
  <si>
    <t>193,54 x 0,30= 58,06m² x 2 lados= 116,12m²
193,54 x 0,15= 29,03m² x 1 parte de cima= 29,03m²</t>
  </si>
  <si>
    <t>soma das áreas de todas esquadrias metálicas de acordo com [PRJ-EXE-DET-EI-SSO-0101] x 2 lados</t>
  </si>
  <si>
    <t>metragem quadrada de todas áreas em concreto sarrafeado(legenda J da prancha[PRJ-EXE-DET-EI-SSO-0101]</t>
  </si>
  <si>
    <r>
      <rPr>
        <sz val="10"/>
        <rFont val="Calibri"/>
        <family val="2"/>
        <scheme val="minor"/>
      </rPr>
      <t xml:space="preserve">36,30M X 3,00M= </t>
    </r>
    <r>
      <rPr>
        <b/>
        <sz val="10"/>
        <rFont val="Calibri"/>
        <family val="2"/>
        <scheme val="minor"/>
      </rPr>
      <t>108,90m²</t>
    </r>
  </si>
  <si>
    <t>soma das áreas de todas esquadrias madeira de acordo com [PRJ-EXE-DET-EI-SSO-0101] x 2 lados</t>
  </si>
  <si>
    <t>09 unidades</t>
  </si>
  <si>
    <t>CUBA EM AÇO INOXIDÁVEL DE EMBUTIR, AISI 304, APLICAÇÃO
PARA PIA (560X330X115MM), NÚMERO 2, ASSENTAMENTO EM
BANCADA, INCLUSIVE VÁLVULA DE ESCOAMENTO DE METAL COM
ACABAMENTO CROMADO, SIFÃO DE METAL TIPO COPO COM
ACABAMENTO CROMADO, FORNECIMENTO E INSTALAÇÃO</t>
  </si>
  <si>
    <t>ED-50278</t>
  </si>
  <si>
    <t>04 unidades(banheiros PNE)</t>
  </si>
  <si>
    <t>04 unidades(cozinha)</t>
  </si>
  <si>
    <t>14 unidades</t>
  </si>
  <si>
    <t>02 unidades</t>
  </si>
  <si>
    <t xml:space="preserve"> MICTÓRIO SIFONADO LOUÇA BRANCA PADRÃO MÉDIO FORNECIMENTO E INSTALAÇÃO.</t>
  </si>
  <si>
    <r>
      <t xml:space="preserve">1496,54m² - 566,43m²= </t>
    </r>
    <r>
      <rPr>
        <b/>
        <sz val="10"/>
        <color theme="1"/>
        <rFont val="Calibri"/>
        <family val="2"/>
      </rPr>
      <t>930,11m²</t>
    </r>
    <r>
      <rPr>
        <sz val="10"/>
        <color theme="1"/>
        <rFont val="Calibri"/>
        <family val="2"/>
      </rPr>
      <t xml:space="preserve"> +  casa de gás:(1,80+0,95+0,95)= 3,70 x 2,00h= 7,40m²  x 2 lados= </t>
    </r>
    <r>
      <rPr>
        <b/>
        <sz val="10"/>
        <color theme="1"/>
        <rFont val="Calibri"/>
        <family val="2"/>
      </rPr>
      <t>14,80m²</t>
    </r>
  </si>
  <si>
    <r>
      <rPr>
        <b/>
        <u/>
        <sz val="10"/>
        <rFont val="Calibri"/>
        <family val="2"/>
        <scheme val="minor"/>
      </rPr>
      <t>banheiros internos e cozinha:</t>
    </r>
    <r>
      <rPr>
        <sz val="10"/>
        <rFont val="Calibri"/>
        <family val="2"/>
        <scheme val="minor"/>
      </rPr>
      <t xml:space="preserve">  (5,00+5,00+5,00+5,00+2,42+2,42+3,00+3,00+3,00+3,00+3,50+3,50+3,50+3,50+3,50+3,50+5,65+5,65+2,50+2,50+2,50+2,50)= 79,14m x 2,65 h= </t>
    </r>
    <r>
      <rPr>
        <b/>
        <sz val="10"/>
        <rFont val="Calibri"/>
        <family val="2"/>
        <scheme val="minor"/>
      </rPr>
      <t xml:space="preserve">209,72m² </t>
    </r>
    <r>
      <rPr>
        <sz val="10"/>
        <rFont val="Calibri"/>
        <family val="2"/>
        <scheme val="minor"/>
      </rPr>
      <t xml:space="preserve">
</t>
    </r>
    <r>
      <rPr>
        <b/>
        <sz val="10"/>
        <rFont val="Calibri"/>
        <family val="2"/>
        <scheme val="minor"/>
      </rPr>
      <t xml:space="preserve">divisórias dos banheiros: </t>
    </r>
    <r>
      <rPr>
        <sz val="10"/>
        <rFont val="Calibri"/>
        <family val="2"/>
        <scheme val="minor"/>
      </rPr>
      <t>(1,80+3,50+1,80+3,50+1,30+1,30+1,30+1,30+1,30+1,30+1,30+1,30+1,30+1,30)= 23,60 x 2,00h=</t>
    </r>
    <r>
      <rPr>
        <b/>
        <sz val="10"/>
        <rFont val="Calibri"/>
        <family val="2"/>
        <scheme val="minor"/>
      </rPr>
      <t xml:space="preserve"> </t>
    </r>
    <r>
      <rPr>
        <sz val="10"/>
        <rFont val="Calibri"/>
        <family val="2"/>
        <scheme val="minor"/>
      </rPr>
      <t xml:space="preserve">47,20m² x 2 lados da divisória= </t>
    </r>
    <r>
      <rPr>
        <b/>
        <sz val="10"/>
        <rFont val="Calibri"/>
        <family val="2"/>
        <scheme val="minor"/>
      </rPr>
      <t>94,40m²
banheiros externos</t>
    </r>
    <r>
      <rPr>
        <b/>
        <u/>
        <sz val="10"/>
        <rFont val="Calibri"/>
        <family val="2"/>
        <scheme val="minor"/>
      </rPr>
      <t>:</t>
    </r>
    <r>
      <rPr>
        <sz val="10"/>
        <rFont val="Calibri"/>
        <family val="2"/>
        <scheme val="minor"/>
      </rPr>
      <t xml:space="preserve"> (1,60+1,20+1,60+1,20+1,60+1,20+1,60+1,20+1,60+1,30+1,60+1,30)=17,60</t>
    </r>
    <r>
      <rPr>
        <b/>
        <sz val="10"/>
        <rFont val="Calibri"/>
        <family val="2"/>
        <scheme val="minor"/>
      </rPr>
      <t xml:space="preserve"> </t>
    </r>
    <r>
      <rPr>
        <sz val="10"/>
        <rFont val="Calibri"/>
        <family val="2"/>
        <scheme val="minor"/>
      </rPr>
      <t xml:space="preserve">x 3,00h= </t>
    </r>
    <r>
      <rPr>
        <b/>
        <sz val="10"/>
        <rFont val="Calibri"/>
        <family val="2"/>
        <scheme val="minor"/>
      </rPr>
      <t>52,80m</t>
    </r>
    <r>
      <rPr>
        <sz val="10"/>
        <rFont val="Calibri"/>
        <family val="2"/>
        <scheme val="minor"/>
      </rPr>
      <t xml:space="preserve">²
</t>
    </r>
    <r>
      <rPr>
        <b/>
        <sz val="10"/>
        <rFont val="Calibri"/>
        <family val="2"/>
        <scheme val="minor"/>
      </rPr>
      <t xml:space="preserve">Lavanderia: </t>
    </r>
    <r>
      <rPr>
        <sz val="10"/>
        <rFont val="Calibri"/>
        <family val="2"/>
        <scheme val="minor"/>
      </rPr>
      <t>1,10 + 2,80 + 1,10= 5,00m x 1,50h =</t>
    </r>
    <r>
      <rPr>
        <b/>
        <sz val="10"/>
        <rFont val="Calibri"/>
        <family val="2"/>
        <scheme val="minor"/>
      </rPr>
      <t xml:space="preserve">7,50m²
 </t>
    </r>
    <r>
      <rPr>
        <sz val="10"/>
        <rFont val="Calibri"/>
        <family val="2"/>
        <scheme val="minor"/>
      </rPr>
      <t>- [aberturas (13uni x P1=24,57m²) - (12uni x P2=10,80m²) - (1uni x B1=1,65m²) - (04uni x B2=2,32m²) - (03uni x B3=3,00m²) - (03uni x B4=0,75m²) - (02uni x J2= 5,70m²)]=</t>
    </r>
    <r>
      <rPr>
        <b/>
        <sz val="10"/>
        <rFont val="Calibri"/>
        <family val="2"/>
        <scheme val="minor"/>
      </rPr>
      <t xml:space="preserve"> total aberturas: 48,79m²
Total alvenarias(364,42m²) - aberturas(48,79m²)= 268,43m² </t>
    </r>
    <r>
      <rPr>
        <sz val="10"/>
        <rFont val="Calibri"/>
        <family val="2"/>
        <scheme val="minor"/>
      </rPr>
      <t>x 1 lado(dentro)=</t>
    </r>
    <r>
      <rPr>
        <b/>
        <sz val="10"/>
        <rFont val="Calibri"/>
        <family val="2"/>
        <scheme val="minor"/>
      </rPr>
      <t xml:space="preserve"> 315,63m²</t>
    </r>
  </si>
  <si>
    <r>
      <rPr>
        <b/>
        <sz val="10"/>
        <color theme="1"/>
        <rFont val="Calibri"/>
        <family val="2"/>
      </rPr>
      <t>[(</t>
    </r>
    <r>
      <rPr>
        <sz val="10"/>
        <color theme="1"/>
        <rFont val="Calibri"/>
        <family val="2"/>
      </rPr>
      <t>metragem de chapisco - áreas revestidas(Legenda D)1.496,54m²  - 315,63=</t>
    </r>
    <r>
      <rPr>
        <b/>
        <sz val="10"/>
        <color theme="1"/>
        <rFont val="Calibri"/>
        <family val="2"/>
      </rPr>
      <t xml:space="preserve"> 1180,91m²]</t>
    </r>
  </si>
  <si>
    <r>
      <rPr>
        <b/>
        <u/>
        <sz val="10"/>
        <rFont val="Calibri"/>
        <family val="2"/>
        <scheme val="minor"/>
      </rPr>
      <t>banheiros internos e cozinha:</t>
    </r>
    <r>
      <rPr>
        <sz val="10"/>
        <rFont val="Calibri"/>
        <family val="2"/>
        <scheme val="minor"/>
      </rPr>
      <t xml:space="preserve">  (5,00+5,00+5,00+5,00+2,42+2,42+3,00+3,00+3,00+3,00+3,50+3,50+3,50+3,50+3,50+3,50+5,65+5,65+2,50+2,50+2,50+2,50)= 79,14m x 2,65 h= </t>
    </r>
    <r>
      <rPr>
        <b/>
        <sz val="10"/>
        <rFont val="Calibri"/>
        <family val="2"/>
        <scheme val="minor"/>
      </rPr>
      <t xml:space="preserve">209,72m² </t>
    </r>
    <r>
      <rPr>
        <sz val="10"/>
        <rFont val="Calibri"/>
        <family val="2"/>
        <scheme val="minor"/>
      </rPr>
      <t xml:space="preserve">
</t>
    </r>
    <r>
      <rPr>
        <b/>
        <sz val="10"/>
        <rFont val="Calibri"/>
        <family val="2"/>
        <scheme val="minor"/>
      </rPr>
      <t xml:space="preserve">divisórias dos banheiros: </t>
    </r>
    <r>
      <rPr>
        <sz val="10"/>
        <rFont val="Calibri"/>
        <family val="2"/>
        <scheme val="minor"/>
      </rPr>
      <t>(1,80+3,50+1,80+3,50+1,30+1,30+1,30+1,30+1,30+1,30+1,30+1,30+1,30+1,30)= 23,60 x 2,00h=</t>
    </r>
    <r>
      <rPr>
        <b/>
        <sz val="10"/>
        <rFont val="Calibri"/>
        <family val="2"/>
        <scheme val="minor"/>
      </rPr>
      <t xml:space="preserve"> 47,20m²
banheiros externos</t>
    </r>
    <r>
      <rPr>
        <b/>
        <u/>
        <sz val="10"/>
        <rFont val="Calibri"/>
        <family val="2"/>
        <scheme val="minor"/>
      </rPr>
      <t>:</t>
    </r>
    <r>
      <rPr>
        <sz val="10"/>
        <rFont val="Calibri"/>
        <family val="2"/>
        <scheme val="minor"/>
      </rPr>
      <t xml:space="preserve"> (1,60+1,20+1,60+1,20+1,60+1,20+1,60+1,20+1,60+1,30+1,60+1,30)=17,60</t>
    </r>
    <r>
      <rPr>
        <b/>
        <sz val="10"/>
        <rFont val="Calibri"/>
        <family val="2"/>
        <scheme val="minor"/>
      </rPr>
      <t xml:space="preserve"> </t>
    </r>
    <r>
      <rPr>
        <sz val="10"/>
        <rFont val="Calibri"/>
        <family val="2"/>
        <scheme val="minor"/>
      </rPr>
      <t xml:space="preserve">x 3,00h= </t>
    </r>
    <r>
      <rPr>
        <b/>
        <sz val="10"/>
        <rFont val="Calibri"/>
        <family val="2"/>
        <scheme val="minor"/>
      </rPr>
      <t>52,80m</t>
    </r>
    <r>
      <rPr>
        <sz val="10"/>
        <rFont val="Calibri"/>
        <family val="2"/>
        <scheme val="minor"/>
      </rPr>
      <t xml:space="preserve">²
</t>
    </r>
    <r>
      <rPr>
        <b/>
        <sz val="10"/>
        <rFont val="Calibri"/>
        <family val="2"/>
        <scheme val="minor"/>
      </rPr>
      <t xml:space="preserve">Lavanderia: </t>
    </r>
    <r>
      <rPr>
        <sz val="10"/>
        <rFont val="Calibri"/>
        <family val="2"/>
        <scheme val="minor"/>
      </rPr>
      <t>1,10 + 2,80 + 1,10= 5,00m x 3,00h =</t>
    </r>
    <r>
      <rPr>
        <b/>
        <sz val="10"/>
        <rFont val="Calibri"/>
        <family val="2"/>
        <scheme val="minor"/>
      </rPr>
      <t xml:space="preserve">15,00m
 </t>
    </r>
    <r>
      <rPr>
        <sz val="10"/>
        <rFont val="Calibri"/>
        <family val="2"/>
        <scheme val="minor"/>
      </rPr>
      <t>- [aberturas (13uni x P1=24,57m²) - (12uni x P2=10,80m²) - (1uni x B1=1,65m²) - (04uni x B2=2,32m²) - (03uni x B3=3,00m²) - (03uni x B4=0,75m²) - (02uni x J2= 5,70m²)]=</t>
    </r>
    <r>
      <rPr>
        <b/>
        <sz val="10"/>
        <rFont val="Calibri"/>
        <family val="2"/>
        <scheme val="minor"/>
      </rPr>
      <t xml:space="preserve"> total aberturas: 48,79m²
Total alvenarias(324,47m²) - aberturas(48,79m²)= 275,93m² </t>
    </r>
    <r>
      <rPr>
        <sz val="10"/>
        <rFont val="Calibri"/>
        <family val="2"/>
        <scheme val="minor"/>
      </rPr>
      <t xml:space="preserve">x 1 lado(dentro)= </t>
    </r>
    <r>
      <rPr>
        <b/>
        <sz val="10"/>
        <rFont val="Calibri"/>
        <family val="2"/>
        <scheme val="minor"/>
      </rPr>
      <t>227,14m²</t>
    </r>
  </si>
  <si>
    <t xml:space="preserve">ED-48554 </t>
  </si>
  <si>
    <t>CANALETA PARA DRENAGEM, PRÉ-MOLDADA, TIPO MEIA CANA,
DIÂMETRO 50CM, EXCLUSIVE TAMPA, INCLUSIVE ASSENTAMENTO
EM ARGAMASSA, TRAÇO 1:3 (CIMENTO E AREIA), ESCAVAÇÃO,
TRANSPORTE E RETIRADA DO MATERIAL ESCAVADO (EM
CAÇAMBA)</t>
  </si>
  <si>
    <t>metragem linear</t>
  </si>
  <si>
    <t>36,30 metros conforme [PRJ-EXE-DET-EI-SSO-0101]</t>
  </si>
  <si>
    <t>(17,75+2,17= 19,92) x 0,20 x 0,50 = 1,99 m³</t>
  </si>
  <si>
    <t>17,75+2,17= 19,92</t>
  </si>
  <si>
    <t>FORNECIMENTO E ASSENTAMENTO DE TUBO PVC RÍGIDO
SOLDÁVEL, ÁGUA FRIA, DN 25 MM (3/4") , INCLUSIVE CONEXÕES</t>
  </si>
  <si>
    <t>ED-50019</t>
  </si>
  <si>
    <t>KIT CAVALETE PARA MEDIÇÃO DE ÁGUA, INSTALADO SOBRE PISO
, EM AÇO GALVANIZADO DN 25MM (3/4") - PADRÃO
CONCESSIONÁRIA LOCAL, INCLUSIVE BASE EM CONCRETO DE 25
MPA PARA CAVALETE, EXCLUSIVE HIDRÔMETRO</t>
  </si>
  <si>
    <t>ED-15207</t>
  </si>
  <si>
    <t xml:space="preserve">HIDRÔMETRO DN 25 (¾ ), 5,0 M³/H FORNECIMENTO E INSTALAÇÃO. </t>
  </si>
  <si>
    <t>10.26</t>
  </si>
  <si>
    <t>46 unidades (conforme projeto)</t>
  </si>
  <si>
    <t>0,97+1,45+11,40+21,67+1,50=</t>
  </si>
  <si>
    <t>0,87+0,87+0,99+1,87+0,87+0,87+0,99+1,87+1,74+1,22+0,83+0,71+1,20+1,20+0,80+0,80+0,80+0,80+1,24+2,38+0,59+0,59+0,59+0,59+0,97+0,97+0,62+0,62+2,28+0,57+0,93+0,50+0,50=</t>
  </si>
  <si>
    <t>9,76+0,93+0,93+0,93+0,93+1,93+1,05+1,05+1,23+1,47+1,47+1,47+2,10+0,45+0,45+8,15+10,75=</t>
  </si>
  <si>
    <t>7,30+3,79+0,56+1,77+8,49+1,88+2,37+6,31+32,91=</t>
  </si>
  <si>
    <t>8 unidades</t>
  </si>
  <si>
    <t>RESERVATÓRIO D'ÁGUA CILÍNDRICO METÁLICO COM CAPACIDADE DE 15.000 LITROS, CONFECCIONADO EM AÇO CARBONO, COM PINTURA EXTERNA ESMALTE SINTÉTICO E PINTURA INTERNA EM EPÓXI COM CERTIFICADO DE POTABILIDADE</t>
  </si>
  <si>
    <t>(36,99+65,38= 102,37) x 0,20 x 0,80 = 16,38 m³</t>
  </si>
  <si>
    <t>CAIXA DE ESGOTO DE INSPEÇÃO/PASSAGEM EM ALVENARIA (
80X80X80CM), REVESTIMENTO EM ARGAMASSA COM ADITIVO
IMPERMEABILIZANTE, COM TAMPA DE CONCRETO, INCLUSIVE
ESCAVAÇÃO, REATERRO E TRANSPORTE E RETIRADA DO
MATERIAL ESCAVADO (EM CAÇAMBA)</t>
  </si>
  <si>
    <t>ED-49896</t>
  </si>
  <si>
    <t>CAIXA DE ESGOTO DE INSPEÇÃO/PASSAGEM EM ALVENARIA (
30X30X40CM), REVESTIMENTO EM ARGAMASSA COM ADITIVO
IMPERMEABILIZANTE, COM TAMPA DE CONCRETO, INCLUSIVE
ESCAVAÇÃO, REATERRO E TRANSPORTE E RETIRADA DO
MATERIAL ESCAVADO (EM CAÇAMBA)</t>
  </si>
  <si>
    <t>ED-49871</t>
  </si>
  <si>
    <t>CAIXA SIFONADA EM PVC COM GRELHA REDONDA 100 X 100 X 50
MM</t>
  </si>
  <si>
    <t>ED-50011</t>
  </si>
  <si>
    <t>CAIXA SIFONADA EM PVC COM GRELHA REDONDA 150 X 150 X 50
MM</t>
  </si>
  <si>
    <t>ED-50008</t>
  </si>
  <si>
    <t>02 unidades (conforme projeto)</t>
  </si>
  <si>
    <t>10 unidades (conforme projeto)</t>
  </si>
  <si>
    <t>1 unidade - cozinha</t>
  </si>
  <si>
    <t>18 pontos - vaso sanitário (conforme projeto)</t>
  </si>
  <si>
    <t>11 + 5 unidades - conforme projeto</t>
  </si>
  <si>
    <t>11 unidades - conforme projeto</t>
  </si>
  <si>
    <t>5 unidades - conforme projeto</t>
  </si>
  <si>
    <t xml:space="preserve">tubulação horizontal de ventilação: 0,48+0,48+1,83+0,25+0,25 =  </t>
  </si>
  <si>
    <t>8 unidades x 3,35 m =</t>
  </si>
  <si>
    <t>8 unidades - conforme projeto</t>
  </si>
  <si>
    <t>2,65+6,05+3,10+18,39+18,39+49,51+1,71+51,04</t>
  </si>
  <si>
    <t>0,94+1,23+0,45+5,31</t>
  </si>
  <si>
    <t>18 pontos - lavatórios banheiros + mictórios + tanque e máquina de lavar + bebedouros(conforme projeto)</t>
  </si>
  <si>
    <t>(150,84+7,93+3,29) x 0,20 x 0,80 = 46,80 m³</t>
  </si>
  <si>
    <t>COMPOSIÇÃO PARAMÉTRICA DE PONTO ELÉTRICO DE TOMADA DE USO GERAL 2P+T (10A/250V) EM EDIFÍCIO RESIDENCIAL COM ELETRODUTO EMBUTIDO EM RASGOS NAS PAREDES, INCLUSO TOMADA, ELETRODUTO, CABO, RASGO, QUEBRA E CHUMBAMENTO.</t>
  </si>
  <si>
    <r>
      <rPr>
        <b/>
        <sz val="9"/>
        <rFont val="Calibri"/>
        <family val="2"/>
        <scheme val="major"/>
      </rPr>
      <t>Período de Execução da Obra:</t>
    </r>
    <r>
      <rPr>
        <sz val="9"/>
        <rFont val="Calibri"/>
        <family val="2"/>
        <scheme val="major"/>
      </rPr>
      <t xml:space="preserve"> 10 Meses</t>
    </r>
  </si>
  <si>
    <t>ED-50205</t>
  </si>
  <si>
    <t>PLACA FOTOLUMINESCENTE "A2" - TRIÂNGULO 300 MM (RISCO
INCÊNDIO)</t>
  </si>
  <si>
    <t>ED-50206</t>
  </si>
  <si>
    <t>ED-50200</t>
  </si>
  <si>
    <t>PLACA FOTOLUMINESCENTE "E8 OU E9" - 300 X 300 MM</t>
  </si>
  <si>
    <t>ED-50207</t>
  </si>
  <si>
    <t>PLACA FOTOLUMINESCENTE "E1/E2/E5" - 300 X 300 MM</t>
  </si>
  <si>
    <t>PLACA FOTOLUMINESCENTE "S12 OU S13" - 380 X 190 MM (SAÍDA)</t>
  </si>
  <si>
    <t>PLACA FOTOLUMINESCENTE "S3"- 380 X 190 MM (SAÍDA )</t>
  </si>
  <si>
    <t>PLACA FOTOLUMINESCENTE "M1 OU M7" - 380 X 190 MM</t>
  </si>
  <si>
    <t>ED-50203</t>
  </si>
  <si>
    <t>16.23</t>
  </si>
  <si>
    <t>16.24</t>
  </si>
  <si>
    <t>16.25</t>
  </si>
  <si>
    <t>16.26</t>
  </si>
  <si>
    <t>16.27</t>
  </si>
  <si>
    <t>26 unidades</t>
  </si>
  <si>
    <t>04 unidades "S2"</t>
  </si>
  <si>
    <t>02 unidades "S3"</t>
  </si>
  <si>
    <t>02 unidades "S12" + 16 unidades "S13"</t>
  </si>
  <si>
    <t>01 unidade "E1" + 01 unidade "E2" + 04 unidades "E5"</t>
  </si>
  <si>
    <t>01 unidade "E8" + 01 unidade "E9"</t>
  </si>
  <si>
    <t>01 unidade "M1" + 01 unidade "M7"</t>
  </si>
  <si>
    <t>FORNECIMENTO E ASSENTAMENTO DE TUBO DE AÇO
GALVANIZADO COM COSTURA , INCLUSIVE CONEXÕES E
SUPORTES, D = 2 1/2</t>
  </si>
  <si>
    <t>ED-50046</t>
  </si>
  <si>
    <t>PLACA FOTOLUMINESCENTE "P1 OU P2" - D = 300 MM (PROIBIDO
PRODUZIR CHAMA)</t>
  </si>
  <si>
    <t>01 unidade "P1" + 01 unidade "P2"</t>
  </si>
  <si>
    <t>12,68m + 8,71m + 18,74m</t>
  </si>
  <si>
    <t xml:space="preserve"> BOMBA CENTRÍFUGA, TRIFÁSICA, 3 CV OU 2,96 HP, HM 34 A 40 M, Q 8,6 A 14 ,8 M3/H - FORNECIMENTO E INSTALAÇÃO. </t>
  </si>
  <si>
    <t>Um milhão e duzentos e noventa e dois mil novecentos e cinquenta e seis reais e quarenta e um centavos</t>
  </si>
  <si>
    <t>São Sebastião do Oeste - MG, 28 de dezembro e 2022.</t>
  </si>
  <si>
    <t>São Sebastião do Oeste - MG, 28 de dezembro de 2022.</t>
  </si>
  <si>
    <t>CONSTRUÇÃO DA ESCOLA MUNICIPAL INFANTIL</t>
  </si>
  <si>
    <t>Setop Outubro 2022 Desonerada
 Sinapi Novembro 2022 - Desonerada</t>
  </si>
  <si>
    <t>Fiscalização/Projeto/Prefeitura:</t>
  </si>
  <si>
    <t>Apenas metragem da área ainda ser edificada(refeitório), conforme projeto: 222,01 m²</t>
  </si>
  <si>
    <r>
      <rPr>
        <b/>
        <u/>
        <sz val="10"/>
        <rFont val="Calibri"/>
        <family val="2"/>
        <scheme val="minor"/>
      </rPr>
      <t>Alvenaria interna:</t>
    </r>
    <r>
      <rPr>
        <sz val="10"/>
        <rFont val="Calibri"/>
        <family val="2"/>
        <scheme val="minor"/>
      </rPr>
      <t xml:space="preserve">  (19,25+23,40+5,80+23,40+12,25+3,50+3,50+5,15+5,15+5,15+5,15+5,15+5,15+5,15+5,15+5,15+2,57+3,00+3,00+5,15+5,15+5,15+5,15+5,15+5,15+5,15+5,15+5,15)=192,37 x 2,65</t>
    </r>
    <r>
      <rPr>
        <sz val="10"/>
        <color rgb="FFFF0000"/>
        <rFont val="Calibri"/>
        <family val="2"/>
        <scheme val="minor"/>
      </rPr>
      <t xml:space="preserve"> </t>
    </r>
    <r>
      <rPr>
        <sz val="10"/>
        <rFont val="Calibri"/>
        <family val="2"/>
        <scheme val="minor"/>
      </rPr>
      <t xml:space="preserve">h= </t>
    </r>
    <r>
      <rPr>
        <b/>
        <sz val="10"/>
        <rFont val="Calibri"/>
        <family val="2"/>
        <scheme val="minor"/>
      </rPr>
      <t>509,78m²</t>
    </r>
    <r>
      <rPr>
        <sz val="10"/>
        <color rgb="FFFF0000"/>
        <rFont val="Calibri"/>
        <family val="2"/>
        <scheme val="minor"/>
      </rPr>
      <t xml:space="preserve"> </t>
    </r>
    <r>
      <rPr>
        <sz val="10"/>
        <rFont val="Calibri"/>
        <family val="2"/>
        <scheme val="minor"/>
      </rPr>
      <t xml:space="preserve">
</t>
    </r>
    <r>
      <rPr>
        <b/>
        <sz val="10"/>
        <rFont val="Calibri"/>
        <family val="2"/>
        <scheme val="minor"/>
      </rPr>
      <t xml:space="preserve">Alvenaria divisórias dos banheiros: </t>
    </r>
    <r>
      <rPr>
        <sz val="10"/>
        <rFont val="Calibri"/>
        <family val="2"/>
        <scheme val="minor"/>
      </rPr>
      <t>(1,80+3,50+1,80+3,50+1,30+1,30+1,30+1,30+1,30+1,30+1,30+1,30+1,30+1,30)= 23,60 x 2,00h=</t>
    </r>
    <r>
      <rPr>
        <b/>
        <sz val="10"/>
        <rFont val="Calibri"/>
        <family val="2"/>
        <scheme val="minor"/>
      </rPr>
      <t xml:space="preserve"> 47,20m²
Alvenaria banheiros externos e lavanderia</t>
    </r>
    <r>
      <rPr>
        <b/>
        <u/>
        <sz val="10"/>
        <rFont val="Calibri"/>
        <family val="2"/>
        <scheme val="minor"/>
      </rPr>
      <t>:</t>
    </r>
    <r>
      <rPr>
        <sz val="10"/>
        <rFont val="Calibri"/>
        <family val="2"/>
        <scheme val="minor"/>
      </rPr>
      <t xml:space="preserve"> (1,60+1,60+2,90+2,88+4,15+4,15)=17,28</t>
    </r>
    <r>
      <rPr>
        <b/>
        <sz val="10"/>
        <rFont val="Calibri"/>
        <family val="2"/>
        <scheme val="minor"/>
      </rPr>
      <t xml:space="preserve"> </t>
    </r>
    <r>
      <rPr>
        <sz val="10"/>
        <rFont val="Calibri"/>
        <family val="2"/>
        <scheme val="minor"/>
      </rPr>
      <t xml:space="preserve">x 3,00h= </t>
    </r>
    <r>
      <rPr>
        <b/>
        <sz val="10"/>
        <rFont val="Calibri"/>
        <family val="2"/>
        <scheme val="minor"/>
      </rPr>
      <t>51,84m</t>
    </r>
    <r>
      <rPr>
        <sz val="10"/>
        <rFont val="Calibri"/>
        <family val="2"/>
        <scheme val="minor"/>
      </rPr>
      <t xml:space="preserve">²
</t>
    </r>
    <r>
      <rPr>
        <b/>
        <sz val="10"/>
        <rFont val="Calibri"/>
        <family val="2"/>
        <scheme val="minor"/>
      </rPr>
      <t>Restante da</t>
    </r>
    <r>
      <rPr>
        <sz val="10"/>
        <rFont val="Calibri"/>
        <family val="2"/>
        <scheme val="minor"/>
      </rPr>
      <t xml:space="preserve"> </t>
    </r>
    <r>
      <rPr>
        <b/>
        <sz val="10"/>
        <rFont val="Calibri"/>
        <family val="2"/>
        <scheme val="minor"/>
      </rPr>
      <t xml:space="preserve">Alvenaria que fecha para a rua sem saída: </t>
    </r>
    <r>
      <rPr>
        <sz val="10"/>
        <rFont val="Calibri"/>
        <family val="2"/>
        <scheme val="minor"/>
      </rPr>
      <t xml:space="preserve">13,30m x 1,50h= </t>
    </r>
    <r>
      <rPr>
        <b/>
        <sz val="10"/>
        <rFont val="Calibri"/>
        <family val="2"/>
        <scheme val="minor"/>
      </rPr>
      <t>19,95m²
Alvenaria casa de gás:</t>
    </r>
    <r>
      <rPr>
        <sz val="10"/>
        <rFont val="Calibri"/>
        <family val="2"/>
        <scheme val="minor"/>
      </rPr>
      <t xml:space="preserve">(1,80+0,95+0,95)= 3,70 x 2,00h= </t>
    </r>
    <r>
      <rPr>
        <b/>
        <sz val="10"/>
        <rFont val="Calibri"/>
        <family val="2"/>
        <scheme val="minor"/>
      </rPr>
      <t xml:space="preserve">7,40m² 
 </t>
    </r>
    <r>
      <rPr>
        <sz val="10"/>
        <rFont val="Calibri"/>
        <family val="2"/>
        <scheme val="minor"/>
      </rPr>
      <t xml:space="preserve">- [aberturas (21uni x P1=51,03m²) - (12uni x P2=10,80m²) - (1uni x P5=2,16m²) - (03uni x P7=18,90m²) - (01uni x J1=8,11m²) - (04uni x B2=2,32m²) - (02uni x B3=2,00m²) - (03uni x B4=0,75m²) - (01uni x guichê= 2,00m²)]= </t>
    </r>
    <r>
      <rPr>
        <b/>
        <sz val="10"/>
        <rFont val="Calibri"/>
        <family val="2"/>
        <scheme val="minor"/>
      </rPr>
      <t>total aberturas: 98,07m²
Total alvenarias(636,17) - aberturas(98,07)= 538,10m²</t>
    </r>
  </si>
  <si>
    <r>
      <rPr>
        <b/>
        <u/>
        <sz val="10"/>
        <rFont val="Calibri"/>
        <family val="2"/>
        <scheme val="minor"/>
      </rPr>
      <t>Alvenaria interna:</t>
    </r>
    <r>
      <rPr>
        <sz val="10"/>
        <rFont val="Calibri"/>
        <family val="2"/>
        <scheme val="minor"/>
      </rPr>
      <t xml:space="preserve">  (19,25+23,40+5,80+23,40+12,25+3,50+3,50+5,15+5,15+5,15+5,15+5,15+5,15+5,15+5,15+5,15+2,57+3,00+3,00+5,15+5,15+5,15+5,15+5,15+5,15+5,15+5,15+5,15)=192,37 x 2,65</t>
    </r>
    <r>
      <rPr>
        <sz val="10"/>
        <color rgb="FFFF0000"/>
        <rFont val="Calibri"/>
        <family val="2"/>
        <scheme val="minor"/>
      </rPr>
      <t xml:space="preserve"> </t>
    </r>
    <r>
      <rPr>
        <sz val="10"/>
        <rFont val="Calibri"/>
        <family val="2"/>
        <scheme val="minor"/>
      </rPr>
      <t>h=</t>
    </r>
    <r>
      <rPr>
        <b/>
        <sz val="10"/>
        <rFont val="Calibri"/>
        <family val="2"/>
        <scheme val="minor"/>
      </rPr>
      <t xml:space="preserve"> 509,78m² </t>
    </r>
    <r>
      <rPr>
        <sz val="10"/>
        <rFont val="Calibri"/>
        <family val="2"/>
        <scheme val="minor"/>
      </rPr>
      <t xml:space="preserve">
</t>
    </r>
    <r>
      <rPr>
        <b/>
        <sz val="10"/>
        <rFont val="Calibri"/>
        <family val="2"/>
        <scheme val="minor"/>
      </rPr>
      <t xml:space="preserve">Alvenaria divisórias dos banheiros: </t>
    </r>
    <r>
      <rPr>
        <sz val="10"/>
        <rFont val="Calibri"/>
        <family val="2"/>
        <scheme val="minor"/>
      </rPr>
      <t>(1,80+3,50+1,80+3,50+1,30+1,30+1,30+1,30+1,30+1,30+1,30+1,30+1,30+1,30)= 23,60 x 2,00h=</t>
    </r>
    <r>
      <rPr>
        <b/>
        <sz val="10"/>
        <rFont val="Calibri"/>
        <family val="2"/>
        <scheme val="minor"/>
      </rPr>
      <t xml:space="preserve"> 47,20m²
Alvenaria banheiros externos e lavanderia</t>
    </r>
    <r>
      <rPr>
        <b/>
        <u/>
        <sz val="10"/>
        <rFont val="Calibri"/>
        <family val="2"/>
        <scheme val="minor"/>
      </rPr>
      <t>:</t>
    </r>
    <r>
      <rPr>
        <sz val="10"/>
        <rFont val="Calibri"/>
        <family val="2"/>
        <scheme val="minor"/>
      </rPr>
      <t xml:space="preserve"> (1,60+1,60+2,90+2,88+4,15+4,15)=17,28</t>
    </r>
    <r>
      <rPr>
        <b/>
        <sz val="10"/>
        <rFont val="Calibri"/>
        <family val="2"/>
        <scheme val="minor"/>
      </rPr>
      <t xml:space="preserve"> </t>
    </r>
    <r>
      <rPr>
        <sz val="10"/>
        <rFont val="Calibri"/>
        <family val="2"/>
        <scheme val="minor"/>
      </rPr>
      <t xml:space="preserve">x 3,00h= </t>
    </r>
    <r>
      <rPr>
        <b/>
        <sz val="10"/>
        <rFont val="Calibri"/>
        <family val="2"/>
        <scheme val="minor"/>
      </rPr>
      <t>51,84m²</t>
    </r>
    <r>
      <rPr>
        <sz val="10"/>
        <rFont val="Calibri"/>
        <family val="2"/>
        <scheme val="minor"/>
      </rPr>
      <t xml:space="preserve">
</t>
    </r>
    <r>
      <rPr>
        <b/>
        <sz val="10"/>
        <rFont val="Calibri"/>
        <family val="2"/>
        <scheme val="minor"/>
      </rPr>
      <t>Restante da</t>
    </r>
    <r>
      <rPr>
        <sz val="10"/>
        <rFont val="Calibri"/>
        <family val="2"/>
        <scheme val="minor"/>
      </rPr>
      <t xml:space="preserve"> </t>
    </r>
    <r>
      <rPr>
        <b/>
        <sz val="10"/>
        <rFont val="Calibri"/>
        <family val="2"/>
        <scheme val="minor"/>
      </rPr>
      <t xml:space="preserve">Alvenaria que fecha para a rua sem saída: </t>
    </r>
    <r>
      <rPr>
        <sz val="10"/>
        <rFont val="Calibri"/>
        <family val="2"/>
        <scheme val="minor"/>
      </rPr>
      <t xml:space="preserve">13,30m x 1,50h= </t>
    </r>
    <r>
      <rPr>
        <b/>
        <sz val="10"/>
        <rFont val="Calibri"/>
        <family val="2"/>
        <scheme val="minor"/>
      </rPr>
      <t>19,95m²
Alvenaria casa de gás:</t>
    </r>
    <r>
      <rPr>
        <sz val="10"/>
        <rFont val="Calibri"/>
        <family val="2"/>
        <scheme val="minor"/>
      </rPr>
      <t xml:space="preserve">(1,80+0,95+0,95)= 3,70 x 2,00h= </t>
    </r>
    <r>
      <rPr>
        <b/>
        <sz val="10"/>
        <rFont val="Calibri"/>
        <family val="2"/>
        <scheme val="minor"/>
      </rPr>
      <t xml:space="preserve">7,40m²
Alvenarias externas já executadas: </t>
    </r>
    <r>
      <rPr>
        <sz val="10"/>
        <rFont val="Calibri"/>
        <family val="2"/>
        <scheme val="minor"/>
      </rPr>
      <t xml:space="preserve">(46,75 + 13,30 + 46,75 + 13,30)= 120,10m x 1,75h(1,25 alvenaria+0,50 viga)= </t>
    </r>
    <r>
      <rPr>
        <b/>
        <sz val="10"/>
        <rFont val="Calibri"/>
        <family val="2"/>
        <scheme val="minor"/>
      </rPr>
      <t xml:space="preserve">210,17m²
 </t>
    </r>
    <r>
      <rPr>
        <sz val="10"/>
        <rFont val="Calibri"/>
        <family val="2"/>
        <scheme val="minor"/>
      </rPr>
      <t>- [aberturas (21uni x P1=51,03m²) - (12uni x P2=10,80m²) - (1uni x P5=2,16m²) - (03uni x P7=18,90m²) - (01uni x J1=8,11m²) - (04uni x B2=2,32m²) - (02uni x B3=2,00m²) - (03uni x B4=0,75m²) - (01uni x guichê= 2,00m²)]=</t>
    </r>
    <r>
      <rPr>
        <b/>
        <sz val="10"/>
        <rFont val="Calibri"/>
        <family val="2"/>
        <scheme val="minor"/>
      </rPr>
      <t xml:space="preserve"> total aberturas: 98,07m²
Total alvenarias(846,34m²) - aberturas(98,07)= 748,27m² </t>
    </r>
    <r>
      <rPr>
        <sz val="10"/>
        <rFont val="Calibri"/>
        <family val="2"/>
        <scheme val="minor"/>
      </rPr>
      <t>x 2 lados=</t>
    </r>
    <r>
      <rPr>
        <b/>
        <sz val="10"/>
        <rFont val="Calibri"/>
        <family val="2"/>
        <scheme val="minor"/>
      </rPr>
      <t xml:space="preserve"> 1496,54m²</t>
    </r>
  </si>
  <si>
    <r>
      <rPr>
        <b/>
        <u/>
        <sz val="10"/>
        <rFont val="Calibri"/>
        <family val="2"/>
        <scheme val="minor"/>
      </rPr>
      <t>Alvenaria interna:</t>
    </r>
    <r>
      <rPr>
        <sz val="10"/>
        <rFont val="Calibri"/>
        <family val="2"/>
        <scheme val="minor"/>
      </rPr>
      <t xml:space="preserve">  (19,25+23,40+5,80+23,40+12,25+3,50+3,50+5,15+5,15+5,15+5,15+5,15+5,15+5,15+5,15+5,15+2,57+3,00+3,00+5,15+5,15+5,15+5,15+5,15+5,15+5,15+5,15+5,15)=192,37m x 1,50 h= </t>
    </r>
    <r>
      <rPr>
        <b/>
        <sz val="10"/>
        <rFont val="Calibri"/>
        <family val="2"/>
        <scheme val="minor"/>
      </rPr>
      <t xml:space="preserve">288,55m² </t>
    </r>
    <r>
      <rPr>
        <sz val="10"/>
        <rFont val="Calibri"/>
        <family val="2"/>
        <scheme val="minor"/>
      </rPr>
      <t xml:space="preserve">
</t>
    </r>
    <r>
      <rPr>
        <b/>
        <sz val="10"/>
        <rFont val="Calibri"/>
        <family val="2"/>
        <scheme val="minor"/>
      </rPr>
      <t xml:space="preserve">Alvenaria divisórias dos banheiros: </t>
    </r>
    <r>
      <rPr>
        <sz val="10"/>
        <rFont val="Calibri"/>
        <family val="2"/>
        <scheme val="minor"/>
      </rPr>
      <t>(1,80+3,50+1,80+3,50+1,30+1,30+1,30+1,30+1,30+1,30+1,30+1,30+1,30+1,30)= 23,60 x 1,50h=</t>
    </r>
    <r>
      <rPr>
        <b/>
        <sz val="10"/>
        <rFont val="Calibri"/>
        <family val="2"/>
        <scheme val="minor"/>
      </rPr>
      <t xml:space="preserve"> 35,40m²
Alvenaria banheiros externos e lavanderia</t>
    </r>
    <r>
      <rPr>
        <b/>
        <u/>
        <sz val="10"/>
        <rFont val="Calibri"/>
        <family val="2"/>
        <scheme val="minor"/>
      </rPr>
      <t>:</t>
    </r>
    <r>
      <rPr>
        <sz val="10"/>
        <rFont val="Calibri"/>
        <family val="2"/>
        <scheme val="minor"/>
      </rPr>
      <t xml:space="preserve"> (1,60+1,60+2,90+2,88+4,15+4,15)=17,28</t>
    </r>
    <r>
      <rPr>
        <b/>
        <sz val="10"/>
        <rFont val="Calibri"/>
        <family val="2"/>
        <scheme val="minor"/>
      </rPr>
      <t xml:space="preserve"> </t>
    </r>
    <r>
      <rPr>
        <sz val="10"/>
        <rFont val="Calibri"/>
        <family val="2"/>
        <scheme val="minor"/>
      </rPr>
      <t xml:space="preserve">x 1,50h= </t>
    </r>
    <r>
      <rPr>
        <b/>
        <sz val="10"/>
        <rFont val="Calibri"/>
        <family val="2"/>
        <scheme val="minor"/>
      </rPr>
      <t>25,92m</t>
    </r>
    <r>
      <rPr>
        <sz val="10"/>
        <rFont val="Calibri"/>
        <family val="2"/>
        <scheme val="minor"/>
      </rPr>
      <t xml:space="preserve">²
</t>
    </r>
    <r>
      <rPr>
        <b/>
        <sz val="10"/>
        <rFont val="Calibri"/>
        <family val="2"/>
        <scheme val="minor"/>
      </rPr>
      <t>Restante da</t>
    </r>
    <r>
      <rPr>
        <sz val="10"/>
        <rFont val="Calibri"/>
        <family val="2"/>
        <scheme val="minor"/>
      </rPr>
      <t xml:space="preserve"> </t>
    </r>
    <r>
      <rPr>
        <b/>
        <sz val="10"/>
        <rFont val="Calibri"/>
        <family val="2"/>
        <scheme val="minor"/>
      </rPr>
      <t xml:space="preserve">Alvenaria que fecha para a rua sem saída: </t>
    </r>
    <r>
      <rPr>
        <sz val="10"/>
        <rFont val="Calibri"/>
        <family val="2"/>
        <scheme val="minor"/>
      </rPr>
      <t xml:space="preserve">13,30m x 1,50h= </t>
    </r>
    <r>
      <rPr>
        <b/>
        <sz val="10"/>
        <rFont val="Calibri"/>
        <family val="2"/>
        <scheme val="minor"/>
      </rPr>
      <t>19,95m²
Alvenaria casa de gás:</t>
    </r>
    <r>
      <rPr>
        <sz val="10"/>
        <rFont val="Calibri"/>
        <family val="2"/>
        <scheme val="minor"/>
      </rPr>
      <t xml:space="preserve">(1,80+0,95+0,95)= 3,70 x 2,00h= </t>
    </r>
    <r>
      <rPr>
        <b/>
        <sz val="10"/>
        <rFont val="Calibri"/>
        <family val="2"/>
        <scheme val="minor"/>
      </rPr>
      <t xml:space="preserve">7,40m² 
Total= </t>
    </r>
    <r>
      <rPr>
        <sz val="10"/>
        <rFont val="Calibri"/>
        <family val="2"/>
        <scheme val="minor"/>
      </rPr>
      <t xml:space="preserve">377,22m² x 2 lados= 754,44m² -  área de revestimento (125,34m x 1,50m= 188,01m²)=  </t>
    </r>
    <r>
      <rPr>
        <b/>
        <sz val="10"/>
        <rFont val="Calibri"/>
        <family val="2"/>
        <scheme val="minor"/>
      </rPr>
      <t>566,43m²</t>
    </r>
  </si>
  <si>
    <r>
      <t>[</t>
    </r>
    <r>
      <rPr>
        <b/>
        <sz val="10"/>
        <rFont val="Calibri"/>
        <family val="2"/>
        <scheme val="minor"/>
      </rPr>
      <t>Portas e portões:</t>
    </r>
    <r>
      <rPr>
        <sz val="10"/>
        <rFont val="Calibri"/>
        <family val="2"/>
        <scheme val="minor"/>
      </rPr>
      <t xml:space="preserve"> (1un x P3= 1,98m²) + (1un x P4= 6,60m²) + (1un x P5= 2,16m²) + (1un x P6= 7,70m²) = 18,44m² x 2 lados= </t>
    </r>
    <r>
      <rPr>
        <b/>
        <sz val="10"/>
        <rFont val="Calibri"/>
        <family val="2"/>
        <scheme val="minor"/>
      </rPr>
      <t>36,88m²
Obs.: Todas as janelas e básculas são em vidro com guarnição em alumínio, portanto não possuem presença de pintura de qualquer natureza</t>
    </r>
  </si>
  <si>
    <r>
      <t>[</t>
    </r>
    <r>
      <rPr>
        <b/>
        <sz val="10"/>
        <color rgb="FF000000"/>
        <rFont val="Calibri"/>
        <family val="2"/>
        <scheme val="major"/>
      </rPr>
      <t xml:space="preserve">Portas: </t>
    </r>
    <r>
      <rPr>
        <sz val="10"/>
        <color rgb="FF000000"/>
        <rFont val="Calibri"/>
        <family val="2"/>
        <scheme val="major"/>
      </rPr>
      <t xml:space="preserve">(27uni x P1=51,03m²) </t>
    </r>
    <r>
      <rPr>
        <b/>
        <sz val="10"/>
        <color rgb="FF000000"/>
        <rFont val="Calibri"/>
        <family val="2"/>
        <scheme val="major"/>
      </rPr>
      <t>51,03m²
Obs.: Todas as janelas e básculas são em vidro com guarnição em alumínio, portanto não possuem presença de pintura de qualquer natureza</t>
    </r>
  </si>
  <si>
    <t>4+11+5= 20 pontos - pias da cozinha + ralos (conforme projeto)</t>
  </si>
  <si>
    <t>8 unidades(duas por banheiro PNE conforme projeto)</t>
  </si>
  <si>
    <t>pontos de energia tomada 220v</t>
  </si>
  <si>
    <t>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</si>
</sst>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R$&quot;\ * #,##0.00_-;\-&quot;R$&quot;\ * #,##0.00_-;_-&quot;R$&quot;\ * &quot;-&quot;??_-;_-@_-"/>
    <numFmt numFmtId="43" formatCode="_-* #,##0.00_-;\-* #,##0.00_-;_-* &quot;-&quot;??_-;_-@_-"/>
    <numFmt numFmtId="164" formatCode="&quot;R$&quot;\ #,##0.00"/>
    <numFmt numFmtId="165" formatCode="_(* #,##0.00_);_(* \(#,##0.00\);_(* &quot;-&quot;??_);_(@_)"/>
    <numFmt numFmtId="166" formatCode="_(&quot;R$&quot;* #,##0.00_);_(&quot;R$&quot;* \(#,##0.00\);_(&quot;R$&quot;* &quot;-&quot;??_);_(@_)"/>
    <numFmt numFmtId="167" formatCode="_-&quot;R$&quot;\ * #,##0.00_-;\-&quot;R$&quot;\ * #,##0.00_-;_-&quot;R$&quot;\ * &quot;-&quot;??_-;_-@"/>
    <numFmt numFmtId="168" formatCode="_(&quot;R$&quot;* #,##0.000_);_(&quot;R$&quot;* \(#,##0.000\);_(&quot;R$&quot;* &quot;-&quot;??_);_(@_)"/>
    <numFmt numFmtId="169" formatCode="_(&quot;R$ &quot;* #,##0.00_);_(&quot;R$ &quot;* \(#,##0.00\);_(&quot;R$ &quot;* &quot;-&quot;??_);_(@_)"/>
    <numFmt numFmtId="170" formatCode="_-&quot;R$&quot;* #,##0.00_-;\-&quot;R$&quot;* #,##0.00_-;_-&quot;R$&quot;* &quot;-&quot;??_-;_-@_-"/>
    <numFmt numFmtId="171" formatCode="&quot;R$&quot;#,##0.00"/>
    <numFmt numFmtId="172" formatCode="_-* #,##0.00_-;\-* #,##0.00_-;_-* &quot;-&quot;_-;_-@_-"/>
    <numFmt numFmtId="173" formatCode="_-&quot;R$&quot;\ * #,##0.00_-;\-&quot;R$&quot;\ * #,##0.00_-;_-&quot;R$&quot;\ * &quot;-&quot;???_-;_-@_-"/>
    <numFmt numFmtId="174" formatCode="#,##0.000"/>
    <numFmt numFmtId="175" formatCode="0.0000"/>
  </numFmts>
  <fonts count="74">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theme="1"/>
      <name val="Calibri"/>
      <family val="2"/>
    </font>
    <font>
      <sz val="10"/>
      <color theme="1"/>
      <name val="Calibri"/>
      <family val="2"/>
    </font>
    <font>
      <sz val="11"/>
      <color theme="1"/>
      <name val="Calibri"/>
      <family val="2"/>
    </font>
    <font>
      <b/>
      <sz val="18"/>
      <color theme="1"/>
      <name val="Calibri"/>
      <family val="2"/>
    </font>
    <font>
      <sz val="10"/>
      <color theme="1"/>
      <name val="Arial"/>
      <family val="2"/>
    </font>
    <font>
      <sz val="10"/>
      <color rgb="FF000000"/>
      <name val="Arial"/>
      <family val="2"/>
    </font>
    <font>
      <sz val="10"/>
      <name val="Arial"/>
      <family val="2"/>
    </font>
    <font>
      <sz val="10"/>
      <name val="Calibri"/>
      <family val="2"/>
      <scheme val="minor"/>
    </font>
    <font>
      <b/>
      <sz val="12"/>
      <name val="Calibri"/>
      <family val="2"/>
      <scheme val="minor"/>
    </font>
    <font>
      <b/>
      <sz val="10"/>
      <name val="Calibri"/>
      <family val="2"/>
      <scheme val="minor"/>
    </font>
    <font>
      <b/>
      <sz val="14"/>
      <name val="Calibri"/>
      <family val="2"/>
      <scheme val="minor"/>
    </font>
    <font>
      <sz val="10"/>
      <color theme="1"/>
      <name val="Calibri"/>
      <family val="2"/>
      <scheme val="minor"/>
    </font>
    <font>
      <b/>
      <sz val="10"/>
      <color rgb="FF000000"/>
      <name val="Calibri"/>
      <family val="2"/>
      <scheme val="minor"/>
    </font>
    <font>
      <sz val="10"/>
      <color rgb="FF000000"/>
      <name val="Arial"/>
      <family val="2"/>
    </font>
    <font>
      <sz val="8"/>
      <name val="Arial"/>
      <family val="2"/>
    </font>
    <font>
      <sz val="10"/>
      <color rgb="FF000000"/>
      <name val="Arial"/>
      <family val="2"/>
    </font>
    <font>
      <sz val="9"/>
      <color theme="1"/>
      <name val="Calibri"/>
      <family val="2"/>
      <scheme val="minor"/>
    </font>
    <font>
      <sz val="9"/>
      <color rgb="FF000000"/>
      <name val="Calibri"/>
      <family val="2"/>
      <scheme val="minor"/>
    </font>
    <font>
      <sz val="10"/>
      <name val="Arial"/>
      <family val="2"/>
    </font>
    <font>
      <sz val="11"/>
      <name val="Arial"/>
      <family val="1"/>
    </font>
    <font>
      <sz val="11"/>
      <color rgb="FF000000"/>
      <name val="Arial"/>
      <family val="2"/>
    </font>
    <font>
      <sz val="11"/>
      <color theme="0"/>
      <name val="Calibri"/>
      <family val="2"/>
      <scheme val="minor"/>
    </font>
    <font>
      <sz val="11"/>
      <color indexed="8"/>
      <name val="Calibri"/>
      <family val="2"/>
    </font>
    <font>
      <sz val="11"/>
      <color rgb="FF000000"/>
      <name val="Calibri"/>
      <family val="2"/>
      <scheme val="minor"/>
    </font>
    <font>
      <sz val="11"/>
      <name val="Calibri"/>
      <family val="2"/>
    </font>
    <font>
      <b/>
      <sz val="11"/>
      <color theme="1"/>
      <name val="Calibri"/>
      <family val="2"/>
      <scheme val="major"/>
    </font>
    <font>
      <sz val="10"/>
      <name val="Calibri"/>
      <family val="2"/>
      <scheme val="major"/>
    </font>
    <font>
      <b/>
      <sz val="9"/>
      <color theme="1"/>
      <name val="Calibri"/>
      <family val="2"/>
      <scheme val="major"/>
    </font>
    <font>
      <sz val="9"/>
      <color theme="1"/>
      <name val="Calibri"/>
      <family val="2"/>
      <scheme val="major"/>
    </font>
    <font>
      <sz val="9"/>
      <name val="Calibri"/>
      <family val="2"/>
      <scheme val="major"/>
    </font>
    <font>
      <sz val="10"/>
      <color theme="1"/>
      <name val="Calibri"/>
      <family val="2"/>
      <scheme val="major"/>
    </font>
    <font>
      <b/>
      <sz val="10"/>
      <color theme="1"/>
      <name val="Calibri"/>
      <family val="2"/>
      <scheme val="major"/>
    </font>
    <font>
      <b/>
      <sz val="12"/>
      <color theme="1"/>
      <name val="Calibri"/>
      <family val="2"/>
      <scheme val="major"/>
    </font>
    <font>
      <b/>
      <sz val="10"/>
      <name val="Calibri"/>
      <family val="2"/>
      <scheme val="major"/>
    </font>
    <font>
      <sz val="11"/>
      <name val="Calibri"/>
      <family val="2"/>
      <scheme val="major"/>
    </font>
    <font>
      <b/>
      <sz val="9"/>
      <name val="Calibri"/>
      <family val="2"/>
      <scheme val="major"/>
    </font>
    <font>
      <sz val="9"/>
      <color rgb="FF000000"/>
      <name val="Calibri"/>
      <family val="2"/>
      <scheme val="major"/>
    </font>
    <font>
      <b/>
      <sz val="9"/>
      <color rgb="FFFF0000"/>
      <name val="Calibri"/>
      <family val="2"/>
      <scheme val="major"/>
    </font>
    <font>
      <sz val="9"/>
      <color rgb="FF008000"/>
      <name val="Calibri"/>
      <family val="2"/>
      <scheme val="major"/>
    </font>
    <font>
      <sz val="9"/>
      <color rgb="FFFF0000"/>
      <name val="Calibri"/>
      <family val="2"/>
      <scheme val="major"/>
    </font>
    <font>
      <sz val="11"/>
      <color theme="1"/>
      <name val="Calibri"/>
      <family val="2"/>
      <scheme val="major"/>
    </font>
    <font>
      <b/>
      <sz val="20"/>
      <color theme="1"/>
      <name val="Calibri"/>
      <family val="2"/>
      <scheme val="major"/>
    </font>
    <font>
      <b/>
      <sz val="11"/>
      <color theme="1"/>
      <name val="Calibri"/>
      <family val="2"/>
      <scheme val="minor"/>
    </font>
    <font>
      <sz val="9"/>
      <color rgb="FFFF0000"/>
      <name val="Calibri"/>
      <family val="2"/>
      <scheme val="minor"/>
    </font>
    <font>
      <b/>
      <sz val="16"/>
      <color rgb="FF000000"/>
      <name val="Arial"/>
      <family val="2"/>
    </font>
    <font>
      <b/>
      <sz val="10"/>
      <name val="Arial"/>
      <family val="2"/>
    </font>
    <font>
      <sz val="28"/>
      <color theme="1"/>
      <name val="Calibri"/>
      <family val="2"/>
      <scheme val="minor"/>
    </font>
    <font>
      <b/>
      <sz val="9"/>
      <color theme="1"/>
      <name val="Arial"/>
      <family val="2"/>
    </font>
    <font>
      <b/>
      <sz val="9"/>
      <name val="Arial"/>
      <family val="2"/>
    </font>
    <font>
      <b/>
      <sz val="9"/>
      <color rgb="FF000000"/>
      <name val="Calibri"/>
      <family val="2"/>
      <scheme val="major"/>
    </font>
    <font>
      <b/>
      <sz val="15"/>
      <color theme="1"/>
      <name val="Calibri"/>
      <family val="2"/>
    </font>
    <font>
      <b/>
      <sz val="10"/>
      <color rgb="FFFF0000"/>
      <name val="Calibri"/>
      <family val="2"/>
      <scheme val="minor"/>
    </font>
    <font>
      <sz val="9.5"/>
      <color rgb="FF000000"/>
      <name val="Arial"/>
      <family val="2"/>
    </font>
    <font>
      <b/>
      <sz val="10"/>
      <color theme="1"/>
      <name val="Arial"/>
      <family val="2"/>
    </font>
    <font>
      <sz val="9.5"/>
      <name val="Arial"/>
      <family val="2"/>
    </font>
    <font>
      <sz val="9"/>
      <color theme="1"/>
      <name val="Arial"/>
      <family val="2"/>
    </font>
    <font>
      <b/>
      <u/>
      <sz val="10"/>
      <name val="Calibri"/>
      <family val="2"/>
      <scheme val="minor"/>
    </font>
    <font>
      <sz val="10"/>
      <color rgb="FF000000"/>
      <name val="Calibri"/>
      <family val="2"/>
      <scheme val="major"/>
    </font>
    <font>
      <b/>
      <sz val="10"/>
      <color rgb="FF000000"/>
      <name val="Calibri"/>
      <family val="2"/>
      <scheme val="major"/>
    </font>
    <font>
      <b/>
      <sz val="9.5"/>
      <name val="Calibri"/>
      <family val="2"/>
      <scheme val="minor"/>
    </font>
    <font>
      <sz val="9.5"/>
      <name val="Calibri"/>
      <family val="2"/>
      <scheme val="minor"/>
    </font>
    <font>
      <sz val="9"/>
      <color rgb="FF000000"/>
      <name val="Helvetica"/>
    </font>
    <font>
      <b/>
      <sz val="10"/>
      <color theme="1"/>
      <name val="Calibri"/>
      <family val="2"/>
      <scheme val="minor"/>
    </font>
    <font>
      <sz val="8"/>
      <color rgb="FF010000"/>
      <name val="CenturyGothic"/>
    </font>
    <font>
      <sz val="9"/>
      <color rgb="FF010000"/>
      <name val="Calibri"/>
      <family val="2"/>
      <scheme val="major"/>
    </font>
    <font>
      <b/>
      <sz val="20"/>
      <name val="Calibri"/>
      <family val="2"/>
      <scheme val="major"/>
    </font>
    <font>
      <sz val="10"/>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4"/>
      </patternFill>
    </fill>
    <fill>
      <patternFill patternType="solid">
        <fgColor theme="8" tint="0.59999389629810485"/>
        <bgColor indexed="64"/>
      </patternFill>
    </fill>
    <fill>
      <patternFill patternType="solid">
        <fgColor theme="8" tint="0.59999389629810485"/>
        <bgColor rgb="FFEEECE1"/>
      </patternFill>
    </fill>
    <fill>
      <patternFill patternType="gray0625">
        <fgColor indexed="9"/>
        <bgColor theme="0"/>
      </patternFill>
    </fill>
    <fill>
      <patternFill patternType="gray0625">
        <fgColor indexed="9"/>
        <bgColor theme="9" tint="0.79998168889431442"/>
      </patternFill>
    </fill>
    <fill>
      <patternFill patternType="solid">
        <fgColor theme="0" tint="-0.14999847407452621"/>
        <bgColor indexed="64"/>
      </patternFill>
    </fill>
    <fill>
      <patternFill patternType="solid">
        <fgColor theme="9" tint="0.59999389629810485"/>
        <bgColor indexed="64"/>
      </patternFill>
    </fill>
  </fills>
  <borders count="40">
    <border>
      <left/>
      <right/>
      <top/>
      <bottom/>
      <diagonal/>
    </border>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3">
    <xf numFmtId="0" fontId="0" fillId="0" borderId="0"/>
    <xf numFmtId="44" fontId="12" fillId="0" borderId="0" applyFont="0" applyFill="0" applyBorder="0" applyAlignment="0" applyProtection="0"/>
    <xf numFmtId="0" fontId="13" fillId="0" borderId="1"/>
    <xf numFmtId="0" fontId="13" fillId="0" borderId="1"/>
    <xf numFmtId="169" fontId="13" fillId="0" borderId="1" applyFont="0" applyFill="0" applyBorder="0" applyAlignment="0" applyProtection="0"/>
    <xf numFmtId="169" fontId="13" fillId="0" borderId="1" applyFont="0" applyFill="0" applyBorder="0" applyAlignment="0" applyProtection="0"/>
    <xf numFmtId="0" fontId="6" fillId="0" borderId="1"/>
    <xf numFmtId="166" fontId="13" fillId="0" borderId="1" applyFont="0" applyFill="0" applyBorder="0" applyAlignment="0" applyProtection="0"/>
    <xf numFmtId="9" fontId="13" fillId="0" borderId="1" applyFont="0" applyFill="0" applyBorder="0" applyAlignment="0" applyProtection="0"/>
    <xf numFmtId="9" fontId="5" fillId="0" borderId="1" applyFont="0" applyFill="0" applyBorder="0" applyAlignment="0" applyProtection="0"/>
    <xf numFmtId="165" fontId="13" fillId="0" borderId="1" applyFont="0" applyFill="0" applyBorder="0" applyAlignment="0" applyProtection="0"/>
    <xf numFmtId="9" fontId="20" fillId="0" borderId="0" applyFont="0" applyFill="0" applyBorder="0" applyAlignment="0" applyProtection="0"/>
    <xf numFmtId="165" fontId="6" fillId="0" borderId="1" applyFont="0" applyFill="0" applyBorder="0" applyAlignment="0" applyProtection="0"/>
    <xf numFmtId="0" fontId="4" fillId="0" borderId="1"/>
    <xf numFmtId="0" fontId="22" fillId="0" borderId="1"/>
    <xf numFmtId="43" fontId="12" fillId="0" borderId="1" applyFont="0" applyFill="0" applyBorder="0" applyAlignment="0" applyProtection="0"/>
    <xf numFmtId="0" fontId="25" fillId="0" borderId="1"/>
    <xf numFmtId="165" fontId="25" fillId="0" borderId="1" applyFont="0" applyFill="0" applyBorder="0" applyAlignment="0" applyProtection="0"/>
    <xf numFmtId="0" fontId="6" fillId="0" borderId="1"/>
    <xf numFmtId="0" fontId="6" fillId="0" borderId="1"/>
    <xf numFmtId="0" fontId="26" fillId="0" borderId="1"/>
    <xf numFmtId="169" fontId="6" fillId="0" borderId="1" applyFont="0" applyFill="0" applyBorder="0" applyAlignment="0" applyProtection="0"/>
    <xf numFmtId="44" fontId="26" fillId="0" borderId="1" applyFont="0" applyFill="0" applyBorder="0" applyAlignment="0" applyProtection="0"/>
    <xf numFmtId="0" fontId="12" fillId="0" borderId="1"/>
    <xf numFmtId="0" fontId="28" fillId="5" borderId="1" applyNumberFormat="0" applyBorder="0" applyAlignment="0" applyProtection="0"/>
    <xf numFmtId="0" fontId="29" fillId="0" borderId="1"/>
    <xf numFmtId="44" fontId="6" fillId="0" borderId="1" applyFont="0" applyFill="0" applyBorder="0" applyAlignment="0" applyProtection="0"/>
    <xf numFmtId="44" fontId="6" fillId="0" borderId="1" applyFont="0" applyFill="0" applyBorder="0" applyAlignment="0" applyProtection="0"/>
    <xf numFmtId="44" fontId="6" fillId="0" borderId="1" applyFont="0" applyFill="0" applyBorder="0" applyAlignment="0" applyProtection="0"/>
    <xf numFmtId="170" fontId="3" fillId="0" borderId="1" applyFont="0" applyFill="0" applyBorder="0" applyAlignment="0" applyProtection="0"/>
    <xf numFmtId="0" fontId="6" fillId="0" borderId="1"/>
    <xf numFmtId="0" fontId="30" fillId="0" borderId="1"/>
    <xf numFmtId="0" fontId="3" fillId="0" borderId="1"/>
    <xf numFmtId="9" fontId="6" fillId="0" borderId="1" applyFont="0" applyFill="0" applyBorder="0" applyAlignment="0" applyProtection="0"/>
    <xf numFmtId="9" fontId="6" fillId="0" borderId="1" applyFont="0" applyFill="0" applyBorder="0" applyAlignment="0" applyProtection="0"/>
    <xf numFmtId="9" fontId="3" fillId="0" borderId="1" applyFont="0" applyFill="0" applyBorder="0" applyAlignment="0" applyProtection="0"/>
    <xf numFmtId="9" fontId="6" fillId="0" borderId="1" applyFont="0" applyFill="0" applyBorder="0" applyAlignment="0" applyProtection="0"/>
    <xf numFmtId="43" fontId="6" fillId="0" borderId="1" applyFont="0" applyFill="0" applyBorder="0" applyAlignment="0" applyProtection="0"/>
    <xf numFmtId="43" fontId="30" fillId="0" borderId="1" applyFont="0" applyFill="0" applyBorder="0" applyAlignment="0" applyProtection="0"/>
    <xf numFmtId="43" fontId="6" fillId="0" borderId="1" applyFont="0" applyFill="0" applyBorder="0" applyAlignment="0" applyProtection="0"/>
    <xf numFmtId="43" fontId="6" fillId="0" borderId="1" applyFont="0" applyFill="0" applyBorder="0" applyAlignment="0" applyProtection="0"/>
    <xf numFmtId="43" fontId="3" fillId="0" borderId="1" applyFont="0" applyFill="0" applyBorder="0" applyAlignment="0" applyProtection="0"/>
    <xf numFmtId="43" fontId="6" fillId="0" borderId="1" applyFont="0" applyFill="0" applyBorder="0" applyAlignment="0" applyProtection="0"/>
    <xf numFmtId="43" fontId="6" fillId="0" borderId="1" applyFont="0" applyFill="0" applyBorder="0" applyAlignment="0" applyProtection="0"/>
    <xf numFmtId="166" fontId="6" fillId="0" borderId="1" applyFont="0" applyFill="0" applyBorder="0" applyAlignment="0" applyProtection="0"/>
    <xf numFmtId="9" fontId="2" fillId="0" borderId="1" applyFont="0" applyFill="0" applyBorder="0" applyAlignment="0" applyProtection="0"/>
    <xf numFmtId="165" fontId="6" fillId="0" borderId="1" applyFont="0" applyFill="0" applyBorder="0" applyAlignment="0" applyProtection="0"/>
    <xf numFmtId="9" fontId="25" fillId="0" borderId="1" applyFont="0" applyFill="0" applyBorder="0" applyAlignment="0" applyProtection="0"/>
    <xf numFmtId="0" fontId="22" fillId="0" borderId="1"/>
    <xf numFmtId="44" fontId="12" fillId="0" borderId="1" applyFont="0" applyFill="0" applyBorder="0" applyAlignment="0" applyProtection="0"/>
    <xf numFmtId="169" fontId="6" fillId="0" borderId="1" applyFont="0" applyFill="0" applyBorder="0" applyAlignment="0" applyProtection="0"/>
    <xf numFmtId="9" fontId="1" fillId="0" borderId="1" applyFont="0" applyFill="0" applyBorder="0" applyAlignment="0" applyProtection="0"/>
    <xf numFmtId="9" fontId="12" fillId="0" borderId="1" applyFont="0" applyFill="0" applyBorder="0" applyAlignment="0" applyProtection="0"/>
    <xf numFmtId="0" fontId="1" fillId="0" borderId="1"/>
    <xf numFmtId="43" fontId="12" fillId="0" borderId="1" applyFont="0" applyFill="0" applyBorder="0" applyAlignment="0" applyProtection="0"/>
    <xf numFmtId="43" fontId="25" fillId="0" borderId="1" applyFont="0" applyFill="0" applyBorder="0" applyAlignment="0" applyProtection="0"/>
    <xf numFmtId="44" fontId="26" fillId="0" borderId="1" applyFont="0" applyFill="0" applyBorder="0" applyAlignment="0" applyProtection="0"/>
    <xf numFmtId="44" fontId="6" fillId="0" borderId="1" applyFont="0" applyFill="0" applyBorder="0" applyAlignment="0" applyProtection="0"/>
    <xf numFmtId="44" fontId="6" fillId="0" borderId="1" applyFont="0" applyFill="0" applyBorder="0" applyAlignment="0" applyProtection="0"/>
    <xf numFmtId="44" fontId="6" fillId="0" borderId="1" applyFont="0" applyFill="0" applyBorder="0" applyAlignment="0" applyProtection="0"/>
    <xf numFmtId="170" fontId="1" fillId="0" borderId="1" applyFont="0" applyFill="0" applyBorder="0" applyAlignment="0" applyProtection="0"/>
    <xf numFmtId="0" fontId="1" fillId="0" borderId="1"/>
    <xf numFmtId="9" fontId="1" fillId="0" borderId="1" applyFont="0" applyFill="0" applyBorder="0" applyAlignment="0" applyProtection="0"/>
    <xf numFmtId="43" fontId="6" fillId="0" borderId="1" applyFont="0" applyFill="0" applyBorder="0" applyAlignment="0" applyProtection="0"/>
    <xf numFmtId="43" fontId="30" fillId="0" borderId="1" applyFont="0" applyFill="0" applyBorder="0" applyAlignment="0" applyProtection="0"/>
    <xf numFmtId="43" fontId="6" fillId="0" borderId="1" applyFont="0" applyFill="0" applyBorder="0" applyAlignment="0" applyProtection="0"/>
    <xf numFmtId="43" fontId="6" fillId="0" borderId="1" applyFont="0" applyFill="0" applyBorder="0" applyAlignment="0" applyProtection="0"/>
    <xf numFmtId="43" fontId="1" fillId="0" borderId="1" applyFont="0" applyFill="0" applyBorder="0" applyAlignment="0" applyProtection="0"/>
    <xf numFmtId="43" fontId="6" fillId="0" borderId="1" applyFont="0" applyFill="0" applyBorder="0" applyAlignment="0" applyProtection="0"/>
    <xf numFmtId="43" fontId="6" fillId="0" borderId="1" applyFont="0" applyFill="0" applyBorder="0" applyAlignment="0" applyProtection="0"/>
    <xf numFmtId="44" fontId="6" fillId="0" borderId="1" applyFont="0" applyFill="0" applyBorder="0" applyAlignment="0" applyProtection="0"/>
    <xf numFmtId="9" fontId="1" fillId="0" borderId="1" applyFont="0" applyFill="0" applyBorder="0" applyAlignment="0" applyProtection="0"/>
    <xf numFmtId="43" fontId="6" fillId="0" borderId="1" applyFont="0" applyFill="0" applyBorder="0" applyAlignment="0" applyProtection="0"/>
  </cellStyleXfs>
  <cellXfs count="533">
    <xf numFmtId="0" fontId="0" fillId="0" borderId="0" xfId="0" applyFont="1" applyAlignment="1"/>
    <xf numFmtId="0" fontId="8" fillId="0" borderId="0" xfId="0" applyFont="1" applyAlignment="1"/>
    <xf numFmtId="0" fontId="8" fillId="0" borderId="0" xfId="0" applyFont="1" applyAlignment="1">
      <alignment horizontal="center" vertical="center"/>
    </xf>
    <xf numFmtId="10" fontId="7" fillId="0" borderId="0" xfId="0" applyNumberFormat="1" applyFont="1" applyAlignment="1">
      <alignment horizontal="center" vertical="center"/>
    </xf>
    <xf numFmtId="0" fontId="11" fillId="0" borderId="0" xfId="0" applyFont="1"/>
    <xf numFmtId="0" fontId="8" fillId="0" borderId="0" xfId="0" applyFont="1" applyAlignment="1">
      <alignment horizontal="center"/>
    </xf>
    <xf numFmtId="0" fontId="11" fillId="0" borderId="0" xfId="0" applyFont="1" applyFill="1" applyAlignment="1"/>
    <xf numFmtId="0" fontId="0" fillId="0" borderId="0" xfId="0" applyFont="1" applyFill="1" applyAlignment="1"/>
    <xf numFmtId="10" fontId="16" fillId="0" borderId="0" xfId="11" applyNumberFormat="1" applyFont="1" applyFill="1" applyAlignment="1">
      <alignment horizontal="center" vertical="center"/>
    </xf>
    <xf numFmtId="10" fontId="16" fillId="0" borderId="1" xfId="11" applyNumberFormat="1" applyFont="1" applyFill="1" applyBorder="1" applyAlignment="1">
      <alignment horizontal="center" vertical="center"/>
    </xf>
    <xf numFmtId="10" fontId="7" fillId="0" borderId="0" xfId="0" applyNumberFormat="1" applyFont="1" applyFill="1" applyAlignment="1">
      <alignment horizontal="center" vertical="center"/>
    </xf>
    <xf numFmtId="0" fontId="7" fillId="0" borderId="0" xfId="0" applyFont="1" applyFill="1" applyAlignment="1"/>
    <xf numFmtId="0" fontId="14" fillId="0" borderId="1" xfId="2" applyFont="1" applyFill="1"/>
    <xf numFmtId="0" fontId="8" fillId="0" borderId="0" xfId="0" applyFont="1" applyFill="1" applyAlignment="1"/>
    <xf numFmtId="0" fontId="23" fillId="0" borderId="0" xfId="0" applyFont="1" applyAlignment="1">
      <alignment horizontal="center" vertical="center"/>
    </xf>
    <xf numFmtId="0" fontId="23" fillId="0" borderId="0" xfId="0" applyFont="1" applyAlignment="1">
      <alignment horizontal="center" vertical="center" wrapText="1"/>
    </xf>
    <xf numFmtId="2" fontId="23" fillId="0" borderId="0" xfId="0" applyNumberFormat="1" applyFont="1" applyAlignment="1">
      <alignment horizontal="center" vertical="center"/>
    </xf>
    <xf numFmtId="0" fontId="24" fillId="0" borderId="0" xfId="0" applyFont="1" applyAlignment="1">
      <alignment horizontal="center" vertical="center"/>
    </xf>
    <xf numFmtId="0" fontId="24" fillId="0" borderId="0" xfId="0" applyFont="1" applyAlignment="1"/>
    <xf numFmtId="0" fontId="11" fillId="0" borderId="0" xfId="0" applyFont="1" applyFill="1" applyAlignment="1">
      <alignment vertical="center" wrapText="1"/>
    </xf>
    <xf numFmtId="0" fontId="11" fillId="0" borderId="0" xfId="0" applyFont="1" applyFill="1"/>
    <xf numFmtId="0" fontId="8" fillId="0" borderId="0" xfId="0" applyFont="1" applyFill="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horizontal="center" vertical="center" wrapText="1"/>
    </xf>
    <xf numFmtId="0" fontId="23" fillId="0" borderId="0" xfId="0" applyFont="1" applyFill="1" applyAlignment="1">
      <alignment horizontal="left" vertical="center"/>
    </xf>
    <xf numFmtId="2" fontId="23" fillId="0" borderId="0" xfId="0" applyNumberFormat="1" applyFont="1" applyFill="1" applyAlignment="1">
      <alignment horizontal="center" vertical="center"/>
    </xf>
    <xf numFmtId="0" fontId="8" fillId="0" borderId="0" xfId="0" applyFont="1" applyFill="1" applyAlignment="1">
      <alignment horizontal="center"/>
    </xf>
    <xf numFmtId="166" fontId="8" fillId="0" borderId="0" xfId="0" applyNumberFormat="1" applyFont="1" applyFill="1" applyAlignment="1"/>
    <xf numFmtId="164" fontId="8" fillId="0" borderId="0" xfId="0" applyNumberFormat="1" applyFont="1" applyFill="1" applyAlignment="1"/>
    <xf numFmtId="44" fontId="8" fillId="0" borderId="0" xfId="1" applyFont="1" applyFill="1" applyAlignment="1"/>
    <xf numFmtId="0" fontId="7" fillId="0" borderId="0" xfId="0" applyNumberFormat="1" applyFont="1" applyFill="1" applyAlignment="1">
      <alignment horizontal="center" vertical="center"/>
    </xf>
    <xf numFmtId="165" fontId="23" fillId="0" borderId="0" xfId="0" applyNumberFormat="1" applyFont="1" applyFill="1" applyAlignment="1">
      <alignment horizontal="center" vertical="center"/>
    </xf>
    <xf numFmtId="165" fontId="23" fillId="0" borderId="0" xfId="0" applyNumberFormat="1" applyFont="1" applyAlignment="1">
      <alignment horizontal="center" vertical="center"/>
    </xf>
    <xf numFmtId="165" fontId="24" fillId="0" borderId="0" xfId="0" applyNumberFormat="1" applyFont="1" applyAlignment="1"/>
    <xf numFmtId="164" fontId="11" fillId="0" borderId="0" xfId="0" applyNumberFormat="1" applyFont="1" applyFill="1" applyAlignment="1">
      <alignment vertical="center" wrapText="1"/>
    </xf>
    <xf numFmtId="164" fontId="7" fillId="0" borderId="0" xfId="0" applyNumberFormat="1" applyFont="1" applyFill="1" applyAlignment="1">
      <alignment horizontal="center" vertical="center"/>
    </xf>
    <xf numFmtId="0" fontId="24" fillId="0" borderId="0" xfId="0" applyFont="1" applyFill="1" applyAlignment="1"/>
    <xf numFmtId="164" fontId="14" fillId="0" borderId="0" xfId="0" applyNumberFormat="1" applyFont="1" applyFill="1" applyAlignment="1">
      <alignment horizontal="center"/>
    </xf>
    <xf numFmtId="164" fontId="14" fillId="0" borderId="0" xfId="0" applyNumberFormat="1" applyFont="1" applyAlignment="1">
      <alignment horizontal="center"/>
    </xf>
    <xf numFmtId="0" fontId="0" fillId="0" borderId="0" xfId="0" applyFont="1" applyFill="1" applyAlignment="1"/>
    <xf numFmtId="0" fontId="9" fillId="0" borderId="0" xfId="0" applyFont="1" applyFill="1" applyAlignment="1">
      <alignment horizontal="center" vertical="center"/>
    </xf>
    <xf numFmtId="0" fontId="27" fillId="0" borderId="0" xfId="0" applyFont="1" applyFill="1" applyAlignment="1"/>
    <xf numFmtId="0" fontId="0" fillId="0" borderId="0" xfId="0" applyFont="1" applyFill="1" applyAlignment="1"/>
    <xf numFmtId="0" fontId="6" fillId="0" borderId="1" xfId="18" applyFont="1" applyFill="1" applyBorder="1" applyAlignment="1">
      <alignment vertical="center" wrapText="1"/>
    </xf>
    <xf numFmtId="0" fontId="6" fillId="0" borderId="1" xfId="18" applyFont="1" applyFill="1"/>
    <xf numFmtId="0" fontId="0" fillId="0" borderId="0" xfId="0" applyFont="1" applyFill="1" applyAlignment="1"/>
    <xf numFmtId="0" fontId="0" fillId="0" borderId="0" xfId="0" applyFont="1" applyFill="1" applyAlignment="1"/>
    <xf numFmtId="0" fontId="25" fillId="0" borderId="1" xfId="16"/>
    <xf numFmtId="0" fontId="16" fillId="2" borderId="23" xfId="16" applyFont="1" applyFill="1" applyBorder="1" applyAlignment="1">
      <alignment horizontal="center" vertical="center"/>
    </xf>
    <xf numFmtId="0" fontId="16" fillId="2" borderId="8" xfId="16" applyFont="1" applyFill="1" applyBorder="1" applyAlignment="1">
      <alignment horizontal="center" vertical="center"/>
    </xf>
    <xf numFmtId="0" fontId="16" fillId="2" borderId="10" xfId="16" applyFont="1" applyFill="1" applyBorder="1" applyAlignment="1">
      <alignment horizontal="center" vertical="center" wrapText="1"/>
    </xf>
    <xf numFmtId="0" fontId="16" fillId="2" borderId="10" xfId="16" applyFont="1" applyFill="1" applyBorder="1" applyAlignment="1">
      <alignment horizontal="center" vertical="center"/>
    </xf>
    <xf numFmtId="0" fontId="16" fillId="2" borderId="24" xfId="16" applyFont="1" applyFill="1" applyBorder="1" applyAlignment="1">
      <alignment horizontal="center" vertical="center"/>
    </xf>
    <xf numFmtId="10" fontId="14" fillId="3" borderId="10" xfId="36" applyNumberFormat="1" applyFont="1" applyFill="1" applyBorder="1" applyAlignment="1">
      <alignment horizontal="center" vertical="center"/>
    </xf>
    <xf numFmtId="9" fontId="18" fillId="3" borderId="10" xfId="36" applyFont="1" applyFill="1" applyBorder="1" applyAlignment="1">
      <alignment horizontal="center" vertical="center"/>
    </xf>
    <xf numFmtId="10" fontId="16" fillId="3" borderId="24" xfId="45" applyNumberFormat="1" applyFont="1" applyFill="1" applyBorder="1" applyAlignment="1">
      <alignment horizontal="center" vertical="center"/>
    </xf>
    <xf numFmtId="164" fontId="16" fillId="0" borderId="10" xfId="46" applyNumberFormat="1" applyFont="1" applyBorder="1" applyAlignment="1">
      <alignment horizontal="center" vertical="center"/>
    </xf>
    <xf numFmtId="165" fontId="18" fillId="0" borderId="10" xfId="46" applyFont="1" applyBorder="1" applyAlignment="1">
      <alignment horizontal="center" vertical="center"/>
    </xf>
    <xf numFmtId="0" fontId="31" fillId="0" borderId="1" xfId="16" applyFont="1" applyAlignment="1">
      <alignment vertical="center" wrapText="1"/>
    </xf>
    <xf numFmtId="10" fontId="14" fillId="2" borderId="10" xfId="36" applyNumberFormat="1" applyFont="1" applyFill="1" applyBorder="1" applyAlignment="1">
      <alignment horizontal="center" vertical="center"/>
    </xf>
    <xf numFmtId="10" fontId="16" fillId="2" borderId="10" xfId="16" applyNumberFormat="1" applyFont="1" applyFill="1" applyBorder="1" applyAlignment="1">
      <alignment horizontal="center" vertical="center"/>
    </xf>
    <xf numFmtId="171" fontId="16" fillId="2" borderId="8" xfId="47" applyNumberFormat="1" applyFont="1" applyFill="1" applyBorder="1" applyAlignment="1">
      <alignment horizontal="center" vertical="center"/>
    </xf>
    <xf numFmtId="171" fontId="16" fillId="2" borderId="28" xfId="47" applyNumberFormat="1" applyFont="1" applyFill="1" applyBorder="1" applyAlignment="1">
      <alignment horizontal="center" vertical="center"/>
    </xf>
    <xf numFmtId="0" fontId="18" fillId="0" borderId="29" xfId="16" applyFont="1" applyBorder="1" applyAlignment="1">
      <alignment horizontal="center" vertical="center"/>
    </xf>
    <xf numFmtId="0" fontId="16" fillId="0" borderId="2" xfId="16" applyFont="1" applyBorder="1" applyAlignment="1">
      <alignment horizontal="center" vertical="center"/>
    </xf>
    <xf numFmtId="0" fontId="16" fillId="2" borderId="2" xfId="16" applyFont="1" applyFill="1" applyBorder="1" applyAlignment="1">
      <alignment horizontal="center" vertical="center"/>
    </xf>
    <xf numFmtId="43" fontId="16" fillId="2" borderId="2" xfId="16" applyNumberFormat="1" applyFont="1" applyFill="1" applyBorder="1" applyAlignment="1">
      <alignment horizontal="center" vertical="center"/>
    </xf>
    <xf numFmtId="165" fontId="16" fillId="2" borderId="2" xfId="46" applyFont="1" applyFill="1" applyBorder="1" applyAlignment="1">
      <alignment horizontal="center" vertical="center"/>
    </xf>
    <xf numFmtId="165" fontId="16" fillId="2" borderId="30" xfId="45" applyNumberFormat="1" applyFont="1" applyFill="1" applyBorder="1" applyAlignment="1">
      <alignment horizontal="center" vertical="center"/>
    </xf>
    <xf numFmtId="0" fontId="14" fillId="0" borderId="14" xfId="16" applyFont="1" applyBorder="1"/>
    <xf numFmtId="0" fontId="14" fillId="0" borderId="1" xfId="16" applyFont="1" applyBorder="1"/>
    <xf numFmtId="0" fontId="25" fillId="0" borderId="19" xfId="16" applyBorder="1"/>
    <xf numFmtId="0" fontId="18" fillId="0" borderId="20" xfId="16" applyFont="1" applyBorder="1" applyAlignment="1">
      <alignment horizontal="center" vertical="center"/>
    </xf>
    <xf numFmtId="0" fontId="14" fillId="0" borderId="1" xfId="16" applyFont="1" applyAlignment="1">
      <alignment horizontal="center" vertical="center"/>
    </xf>
    <xf numFmtId="0" fontId="36" fillId="0" borderId="10" xfId="18" applyNumberFormat="1" applyFont="1" applyFill="1" applyBorder="1" applyAlignment="1">
      <alignment horizontal="center" vertical="center" wrapText="1"/>
    </xf>
    <xf numFmtId="0" fontId="36" fillId="0" borderId="10" xfId="18" applyNumberFormat="1" applyFont="1" applyFill="1" applyBorder="1" applyAlignment="1">
      <alignment horizontal="left" vertical="center" wrapText="1"/>
    </xf>
    <xf numFmtId="0" fontId="36" fillId="0" borderId="10" xfId="2" applyNumberFormat="1" applyFont="1" applyFill="1" applyBorder="1" applyAlignment="1">
      <alignment horizontal="center" vertical="center" wrapText="1"/>
    </xf>
    <xf numFmtId="164" fontId="36" fillId="0" borderId="10" xfId="0" applyNumberFormat="1" applyFont="1" applyFill="1" applyBorder="1" applyAlignment="1">
      <alignment horizontal="center" vertical="center"/>
    </xf>
    <xf numFmtId="0" fontId="35" fillId="0" borderId="10" xfId="0" applyFont="1" applyFill="1" applyBorder="1" applyAlignment="1">
      <alignment vertical="center" wrapText="1"/>
    </xf>
    <xf numFmtId="0" fontId="35" fillId="0" borderId="10" xfId="0" applyFont="1" applyFill="1" applyBorder="1" applyAlignment="1">
      <alignment horizontal="left" vertical="center" wrapText="1"/>
    </xf>
    <xf numFmtId="2" fontId="35" fillId="0" borderId="10" xfId="0" applyNumberFormat="1" applyFont="1" applyFill="1" applyBorder="1" applyAlignment="1">
      <alignment horizontal="center" vertical="center" wrapText="1"/>
    </xf>
    <xf numFmtId="2" fontId="36" fillId="0" borderId="10" xfId="18" applyNumberFormat="1" applyFont="1" applyFill="1" applyBorder="1" applyAlignment="1">
      <alignment horizontal="center" vertical="center" wrapText="1"/>
    </xf>
    <xf numFmtId="164" fontId="35" fillId="0" borderId="10" xfId="0" applyNumberFormat="1" applyFont="1" applyFill="1" applyBorder="1" applyAlignment="1">
      <alignment horizontal="center" vertical="center"/>
    </xf>
    <xf numFmtId="0" fontId="36" fillId="0" borderId="10" xfId="18" applyFont="1" applyFill="1" applyBorder="1" applyAlignment="1">
      <alignment horizontal="center" vertical="center" wrapText="1"/>
    </xf>
    <xf numFmtId="0" fontId="43" fillId="0" borderId="10" xfId="0" applyFont="1" applyBorder="1" applyAlignment="1">
      <alignment horizontal="center" vertical="center"/>
    </xf>
    <xf numFmtId="0" fontId="43" fillId="0" borderId="10" xfId="0" applyFont="1" applyFill="1" applyBorder="1" applyAlignment="1"/>
    <xf numFmtId="164" fontId="35" fillId="4" borderId="10" xfId="0" applyNumberFormat="1" applyFont="1" applyFill="1" applyBorder="1" applyAlignment="1">
      <alignment horizontal="center" vertical="center"/>
    </xf>
    <xf numFmtId="164" fontId="36" fillId="0" borderId="10" xfId="0" applyNumberFormat="1" applyFont="1" applyFill="1" applyBorder="1" applyAlignment="1" applyProtection="1">
      <alignment horizontal="center" vertical="center" wrapText="1"/>
    </xf>
    <xf numFmtId="164" fontId="36" fillId="0" borderId="10" xfId="1" applyNumberFormat="1" applyFont="1" applyFill="1" applyBorder="1" applyAlignment="1">
      <alignment horizontal="center" vertical="center" wrapText="1"/>
    </xf>
    <xf numFmtId="164" fontId="36" fillId="0" borderId="10" xfId="0" applyNumberFormat="1" applyFont="1" applyBorder="1" applyAlignment="1">
      <alignment horizontal="center" vertical="center"/>
    </xf>
    <xf numFmtId="0" fontId="14" fillId="0" borderId="21" xfId="16" applyFont="1" applyFill="1" applyBorder="1" applyAlignment="1">
      <alignment horizontal="center" vertical="center"/>
    </xf>
    <xf numFmtId="0" fontId="43" fillId="0" borderId="10" xfId="0" applyFont="1" applyFill="1" applyBorder="1" applyAlignment="1">
      <alignment horizontal="center" vertical="center"/>
    </xf>
    <xf numFmtId="172" fontId="35" fillId="0" borderId="10" xfId="0" applyNumberFormat="1" applyFont="1" applyFill="1" applyBorder="1" applyAlignment="1">
      <alignment vertical="center" wrapText="1"/>
    </xf>
    <xf numFmtId="165" fontId="35" fillId="4" borderId="10" xfId="0" applyNumberFormat="1" applyFont="1" applyFill="1" applyBorder="1" applyAlignment="1">
      <alignment vertical="center" wrapText="1"/>
    </xf>
    <xf numFmtId="164" fontId="7" fillId="0" borderId="0" xfId="0" applyNumberFormat="1" applyFont="1" applyFill="1" applyAlignment="1"/>
    <xf numFmtId="2" fontId="42" fillId="6" borderId="10" xfId="0" applyNumberFormat="1" applyFont="1" applyFill="1" applyBorder="1" applyAlignment="1">
      <alignment horizontal="center" vertical="center" wrapText="1"/>
    </xf>
    <xf numFmtId="0" fontId="35" fillId="6" borderId="10" xfId="0" applyFont="1" applyFill="1" applyBorder="1" applyAlignment="1">
      <alignment horizontal="center" vertical="center" wrapText="1"/>
    </xf>
    <xf numFmtId="0" fontId="34" fillId="6" borderId="10" xfId="0" applyFont="1" applyFill="1" applyBorder="1" applyAlignment="1">
      <alignment horizontal="center" vertical="center" wrapText="1"/>
    </xf>
    <xf numFmtId="0" fontId="50" fillId="0" borderId="0" xfId="0" applyFont="1" applyFill="1" applyAlignment="1">
      <alignment horizontal="center" vertical="center"/>
    </xf>
    <xf numFmtId="174" fontId="52" fillId="8" borderId="14" xfId="0" applyNumberFormat="1" applyFont="1" applyFill="1" applyBorder="1" applyAlignment="1">
      <alignment vertical="center"/>
    </xf>
    <xf numFmtId="0" fontId="6" fillId="8" borderId="0" xfId="0" applyFont="1" applyFill="1" applyAlignment="1">
      <alignment vertical="center"/>
    </xf>
    <xf numFmtId="0" fontId="0" fillId="2" borderId="15" xfId="0" applyFill="1" applyBorder="1"/>
    <xf numFmtId="0" fontId="0" fillId="2" borderId="16" xfId="0" applyFill="1" applyBorder="1"/>
    <xf numFmtId="0" fontId="0" fillId="2" borderId="16" xfId="0" applyFill="1" applyBorder="1" applyAlignment="1">
      <alignment horizontal="center" vertical="center"/>
    </xf>
    <xf numFmtId="0" fontId="0" fillId="2" borderId="17" xfId="0" applyFill="1" applyBorder="1"/>
    <xf numFmtId="0" fontId="0" fillId="2" borderId="14" xfId="0" applyFill="1" applyBorder="1"/>
    <xf numFmtId="0" fontId="23" fillId="2" borderId="0" xfId="0" applyFont="1" applyFill="1"/>
    <xf numFmtId="10" fontId="0" fillId="2" borderId="0" xfId="11" applyNumberFormat="1" applyFont="1" applyFill="1" applyProtection="1"/>
    <xf numFmtId="0" fontId="0" fillId="2" borderId="0" xfId="0" applyFill="1"/>
    <xf numFmtId="0" fontId="0" fillId="2" borderId="0" xfId="0" applyFill="1" applyAlignment="1">
      <alignment horizontal="center" vertical="center"/>
    </xf>
    <xf numFmtId="10" fontId="0" fillId="2" borderId="0" xfId="11" applyNumberFormat="1" applyFont="1" applyFill="1" applyAlignment="1" applyProtection="1">
      <alignment horizontal="center"/>
    </xf>
    <xf numFmtId="0" fontId="0" fillId="2" borderId="13" xfId="0" applyFill="1" applyBorder="1"/>
    <xf numFmtId="0" fontId="18" fillId="2" borderId="14" xfId="0" applyFont="1" applyFill="1" applyBorder="1"/>
    <xf numFmtId="0" fontId="18" fillId="2" borderId="0" xfId="0" applyFont="1" applyFill="1"/>
    <xf numFmtId="10" fontId="18" fillId="2" borderId="0" xfId="11" applyNumberFormat="1" applyFont="1" applyFill="1" applyProtection="1"/>
    <xf numFmtId="0" fontId="18" fillId="2" borderId="0" xfId="0" applyFont="1" applyFill="1" applyAlignment="1">
      <alignment horizontal="center" vertical="center"/>
    </xf>
    <xf numFmtId="10" fontId="18" fillId="2" borderId="0" xfId="11" applyNumberFormat="1" applyFont="1" applyFill="1" applyAlignment="1" applyProtection="1">
      <alignment horizontal="center"/>
    </xf>
    <xf numFmtId="0" fontId="18" fillId="2" borderId="13" xfId="0" applyFont="1" applyFill="1" applyBorder="1"/>
    <xf numFmtId="0" fontId="49" fillId="2" borderId="0" xfId="0" applyFont="1" applyFill="1"/>
    <xf numFmtId="0" fontId="49" fillId="2" borderId="0" xfId="0" applyFont="1" applyFill="1" applyAlignment="1">
      <alignment horizontal="center" vertical="center"/>
    </xf>
    <xf numFmtId="175" fontId="49" fillId="2" borderId="0" xfId="0" applyNumberFormat="1" applyFont="1" applyFill="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49" fillId="2" borderId="0" xfId="0" applyFont="1" applyFill="1" applyAlignment="1">
      <alignment horizontal="center" vertical="top"/>
    </xf>
    <xf numFmtId="0" fontId="49" fillId="2" borderId="0" xfId="0" applyFont="1" applyFill="1" applyAlignment="1">
      <alignment vertical="top"/>
    </xf>
    <xf numFmtId="175" fontId="49" fillId="2" borderId="0" xfId="0" applyNumberFormat="1" applyFont="1" applyFill="1" applyAlignment="1">
      <alignment horizontal="center" vertical="top"/>
    </xf>
    <xf numFmtId="0" fontId="0" fillId="2" borderId="13" xfId="0" applyFill="1" applyBorder="1" applyAlignment="1">
      <alignment vertical="top"/>
    </xf>
    <xf numFmtId="0" fontId="23" fillId="2" borderId="18" xfId="0" applyFont="1" applyFill="1" applyBorder="1"/>
    <xf numFmtId="0" fontId="0" fillId="2" borderId="19" xfId="0" applyFill="1" applyBorder="1"/>
    <xf numFmtId="0" fontId="0" fillId="2" borderId="19" xfId="0" applyFill="1" applyBorder="1" applyAlignment="1">
      <alignment horizontal="center" vertical="center"/>
    </xf>
    <xf numFmtId="0" fontId="0" fillId="2" borderId="20" xfId="0" applyFill="1" applyBorder="1"/>
    <xf numFmtId="0" fontId="23" fillId="2" borderId="15" xfId="0" applyFont="1" applyFill="1" applyBorder="1"/>
    <xf numFmtId="0" fontId="23" fillId="2" borderId="16" xfId="0" applyFont="1" applyFill="1" applyBorder="1"/>
    <xf numFmtId="0" fontId="23" fillId="2" borderId="17" xfId="0" applyFont="1" applyFill="1" applyBorder="1"/>
    <xf numFmtId="0" fontId="54" fillId="2" borderId="14" xfId="0" applyFont="1" applyFill="1" applyBorder="1" applyAlignment="1">
      <alignment horizontal="centerContinuous"/>
    </xf>
    <xf numFmtId="0" fontId="23" fillId="2" borderId="0" xfId="0" applyFont="1" applyFill="1" applyAlignment="1">
      <alignment horizontal="centerContinuous"/>
    </xf>
    <xf numFmtId="0" fontId="23" fillId="2" borderId="13" xfId="0" applyFont="1" applyFill="1" applyBorder="1" applyAlignment="1">
      <alignment horizontal="centerContinuous"/>
    </xf>
    <xf numFmtId="0" fontId="23" fillId="2" borderId="19" xfId="0" applyFont="1" applyFill="1" applyBorder="1"/>
    <xf numFmtId="0" fontId="23" fillId="2" borderId="20" xfId="0" applyFont="1" applyFill="1" applyBorder="1"/>
    <xf numFmtId="0" fontId="36" fillId="11" borderId="10" xfId="0" applyFont="1" applyFill="1" applyBorder="1" applyAlignment="1">
      <alignment horizontal="center" vertical="center" wrapText="1"/>
    </xf>
    <xf numFmtId="2" fontId="36" fillId="11" borderId="10" xfId="0" applyNumberFormat="1" applyFont="1" applyFill="1" applyBorder="1" applyAlignment="1">
      <alignment vertical="center" wrapText="1"/>
    </xf>
    <xf numFmtId="0" fontId="35" fillId="2" borderId="10" xfId="0" applyFont="1" applyFill="1" applyBorder="1" applyAlignment="1">
      <alignment horizontal="center" vertical="center" wrapText="1"/>
    </xf>
    <xf numFmtId="0" fontId="35" fillId="2" borderId="10" xfId="0" applyFont="1" applyFill="1" applyBorder="1" applyAlignment="1">
      <alignment vertical="center" wrapText="1"/>
    </xf>
    <xf numFmtId="164" fontId="36" fillId="2" borderId="10" xfId="0" applyNumberFormat="1" applyFont="1" applyFill="1" applyBorder="1" applyAlignment="1" applyProtection="1">
      <alignment horizontal="center" vertical="center" wrapText="1"/>
    </xf>
    <xf numFmtId="173" fontId="35" fillId="0" borderId="10" xfId="0" applyNumberFormat="1" applyFont="1" applyFill="1" applyBorder="1" applyAlignment="1">
      <alignment horizontal="left" vertical="center" wrapText="1"/>
    </xf>
    <xf numFmtId="0" fontId="43" fillId="0" borderId="10" xfId="0" applyFont="1" applyBorder="1" applyAlignment="1">
      <alignment vertical="center" wrapText="1"/>
    </xf>
    <xf numFmtId="0" fontId="35" fillId="0" borderId="10" xfId="0" applyFont="1" applyBorder="1" applyAlignment="1">
      <alignment horizontal="center" vertical="center"/>
    </xf>
    <xf numFmtId="0" fontId="35" fillId="2" borderId="10" xfId="0" applyFont="1" applyFill="1" applyBorder="1" applyAlignment="1">
      <alignment horizontal="left" vertical="center" wrapText="1"/>
    </xf>
    <xf numFmtId="0" fontId="42" fillId="11" borderId="10" xfId="0" applyFont="1" applyFill="1" applyBorder="1" applyAlignment="1">
      <alignment horizontal="center" vertical="center" wrapText="1"/>
    </xf>
    <xf numFmtId="0" fontId="43" fillId="0" borderId="10" xfId="0" applyFont="1" applyFill="1" applyBorder="1" applyAlignment="1">
      <alignment wrapText="1"/>
    </xf>
    <xf numFmtId="0" fontId="43" fillId="0" borderId="10" xfId="0" applyFont="1" applyFill="1" applyBorder="1" applyAlignment="1">
      <alignment vertical="top" wrapText="1"/>
    </xf>
    <xf numFmtId="0" fontId="35" fillId="0" borderId="10" xfId="0" applyFont="1" applyBorder="1" applyAlignment="1">
      <alignment vertical="center" wrapText="1"/>
    </xf>
    <xf numFmtId="0" fontId="43" fillId="0" borderId="10" xfId="0" applyFont="1" applyBorder="1" applyAlignment="1">
      <alignment horizontal="center" vertical="center" wrapText="1"/>
    </xf>
    <xf numFmtId="0" fontId="36" fillId="0" borderId="10" xfId="0" applyFont="1" applyBorder="1" applyAlignment="1">
      <alignment horizontal="center" vertical="center"/>
    </xf>
    <xf numFmtId="0" fontId="42" fillId="6" borderId="10" xfId="0" applyFont="1" applyFill="1" applyBorder="1" applyAlignment="1">
      <alignment horizontal="center" vertical="center" wrapText="1"/>
    </xf>
    <xf numFmtId="0" fontId="36" fillId="6" borderId="10" xfId="0" applyFont="1" applyFill="1" applyBorder="1" applyAlignment="1">
      <alignment horizontal="center" vertical="center" wrapText="1"/>
    </xf>
    <xf numFmtId="0" fontId="43" fillId="0" borderId="10" xfId="0" applyFont="1" applyFill="1" applyBorder="1" applyAlignment="1">
      <alignment horizontal="left" vertical="center" wrapText="1"/>
    </xf>
    <xf numFmtId="0" fontId="34" fillId="7" borderId="10" xfId="14" applyFont="1" applyFill="1" applyBorder="1" applyAlignment="1">
      <alignment horizontal="center" vertical="center" wrapText="1"/>
    </xf>
    <xf numFmtId="0" fontId="11" fillId="0" borderId="24" xfId="0" applyFont="1" applyFill="1" applyBorder="1" applyAlignment="1">
      <alignment vertical="center" wrapText="1"/>
    </xf>
    <xf numFmtId="0" fontId="11" fillId="0" borderId="24" xfId="0" applyFont="1" applyFill="1" applyBorder="1" applyAlignment="1"/>
    <xf numFmtId="173" fontId="35" fillId="0" borderId="24" xfId="0" applyNumberFormat="1" applyFont="1" applyFill="1" applyBorder="1" applyAlignment="1">
      <alignment horizontal="left" vertical="center" wrapText="1"/>
    </xf>
    <xf numFmtId="0" fontId="42" fillId="6" borderId="24" xfId="0" applyFont="1" applyFill="1" applyBorder="1" applyAlignment="1">
      <alignment horizontal="center" vertical="center" wrapText="1"/>
    </xf>
    <xf numFmtId="0" fontId="42" fillId="11" borderId="24" xfId="0" applyFont="1" applyFill="1" applyBorder="1" applyAlignment="1">
      <alignment horizontal="center" vertical="center" wrapText="1"/>
    </xf>
    <xf numFmtId="0" fontId="44" fillId="6" borderId="24" xfId="0" applyFont="1" applyFill="1" applyBorder="1" applyAlignment="1">
      <alignment horizontal="center" vertical="center" wrapText="1"/>
    </xf>
    <xf numFmtId="0" fontId="38" fillId="0" borderId="10" xfId="0" applyFont="1" applyFill="1" applyBorder="1" applyAlignment="1">
      <alignment vertical="center" wrapText="1"/>
    </xf>
    <xf numFmtId="167" fontId="38" fillId="0" borderId="10" xfId="0" applyNumberFormat="1" applyFont="1" applyFill="1" applyBorder="1" applyAlignment="1">
      <alignment horizontal="center" vertical="center" wrapText="1"/>
    </xf>
    <xf numFmtId="173" fontId="39" fillId="0" borderId="10" xfId="0" applyNumberFormat="1" applyFont="1" applyFill="1" applyBorder="1" applyAlignment="1">
      <alignment horizontal="center" vertical="center" wrapText="1"/>
    </xf>
    <xf numFmtId="173" fontId="39" fillId="0" borderId="10" xfId="0" applyNumberFormat="1" applyFont="1" applyFill="1" applyBorder="1" applyAlignment="1">
      <alignment horizontal="center" vertical="center"/>
    </xf>
    <xf numFmtId="10" fontId="38" fillId="0" borderId="10" xfId="0" applyNumberFormat="1" applyFont="1" applyFill="1" applyBorder="1" applyAlignment="1">
      <alignment horizontal="center" vertical="center"/>
    </xf>
    <xf numFmtId="165" fontId="34" fillId="0" borderId="10" xfId="0" applyNumberFormat="1" applyFont="1" applyFill="1" applyBorder="1" applyAlignment="1">
      <alignment horizontal="center" vertical="center" wrapText="1"/>
    </xf>
    <xf numFmtId="165" fontId="34" fillId="4" borderId="10" xfId="0" applyNumberFormat="1" applyFont="1" applyFill="1" applyBorder="1" applyAlignment="1">
      <alignment horizontal="center" vertical="center" wrapText="1"/>
    </xf>
    <xf numFmtId="2" fontId="34" fillId="0" borderId="10" xfId="0" applyNumberFormat="1" applyFont="1" applyFill="1" applyBorder="1" applyAlignment="1">
      <alignment horizontal="center" vertical="center" wrapText="1"/>
    </xf>
    <xf numFmtId="10" fontId="38" fillId="0" borderId="10" xfId="0" applyNumberFormat="1" applyFont="1" applyFill="1" applyBorder="1" applyAlignment="1">
      <alignment horizontal="center" vertical="center" wrapText="1"/>
    </xf>
    <xf numFmtId="167" fontId="38" fillId="0" borderId="10" xfId="0" applyNumberFormat="1" applyFont="1" applyFill="1" applyBorder="1" applyAlignment="1">
      <alignment horizontal="center" vertical="center"/>
    </xf>
    <xf numFmtId="2" fontId="36" fillId="6" borderId="10" xfId="0" applyNumberFormat="1" applyFont="1" applyFill="1" applyBorder="1" applyAlignment="1">
      <alignment vertical="center" wrapText="1"/>
    </xf>
    <xf numFmtId="173" fontId="42" fillId="6" borderId="10" xfId="0" applyNumberFormat="1" applyFont="1" applyFill="1" applyBorder="1" applyAlignment="1">
      <alignment horizontal="left" vertical="center" wrapText="1"/>
    </xf>
    <xf numFmtId="164" fontId="35" fillId="11" borderId="10" xfId="0" applyNumberFormat="1" applyFont="1" applyFill="1" applyBorder="1" applyAlignment="1">
      <alignment horizontal="center" vertical="center"/>
    </xf>
    <xf numFmtId="173" fontId="35" fillId="11" borderId="10" xfId="0" applyNumberFormat="1" applyFont="1" applyFill="1" applyBorder="1" applyAlignment="1">
      <alignment horizontal="left" vertical="center" wrapText="1"/>
    </xf>
    <xf numFmtId="172" fontId="35" fillId="2" borderId="10" xfId="0" applyNumberFormat="1" applyFont="1" applyFill="1" applyBorder="1" applyAlignment="1">
      <alignment vertical="center" wrapText="1"/>
    </xf>
    <xf numFmtId="0" fontId="35" fillId="2" borderId="10" xfId="0" applyFont="1" applyFill="1" applyBorder="1" applyAlignment="1">
      <alignment horizontal="center" vertical="center"/>
    </xf>
    <xf numFmtId="164" fontId="35" fillId="2" borderId="10" xfId="0" applyNumberFormat="1" applyFont="1" applyFill="1" applyBorder="1" applyAlignment="1">
      <alignment horizontal="center" vertical="center"/>
    </xf>
    <xf numFmtId="173" fontId="35" fillId="2" borderId="10" xfId="0" applyNumberFormat="1" applyFont="1" applyFill="1" applyBorder="1" applyAlignment="1">
      <alignment horizontal="left" vertical="center" wrapText="1"/>
    </xf>
    <xf numFmtId="0" fontId="42" fillId="11" borderId="10" xfId="0" applyFont="1" applyFill="1" applyBorder="1" applyAlignment="1">
      <alignment vertical="center" wrapText="1"/>
    </xf>
    <xf numFmtId="2" fontId="34" fillId="0" borderId="10" xfId="0" applyNumberFormat="1" applyFont="1" applyFill="1" applyBorder="1" applyAlignment="1">
      <alignment vertical="center" wrapText="1"/>
    </xf>
    <xf numFmtId="165" fontId="35" fillId="0" borderId="10" xfId="0" applyNumberFormat="1" applyFont="1" applyFill="1" applyBorder="1" applyAlignment="1">
      <alignment vertical="center" wrapText="1"/>
    </xf>
    <xf numFmtId="164" fontId="42" fillId="0" borderId="10" xfId="0" applyNumberFormat="1" applyFont="1" applyFill="1" applyBorder="1" applyAlignment="1">
      <alignment horizontal="center" vertical="center" wrapText="1"/>
    </xf>
    <xf numFmtId="168" fontId="34" fillId="0" borderId="10" xfId="0" applyNumberFormat="1" applyFont="1" applyFill="1" applyBorder="1" applyAlignment="1">
      <alignment vertical="center" wrapText="1"/>
    </xf>
    <xf numFmtId="168" fontId="34" fillId="0" borderId="10" xfId="0" applyNumberFormat="1" applyFont="1" applyFill="1" applyBorder="1" applyAlignment="1">
      <alignment horizontal="center" vertical="center"/>
    </xf>
    <xf numFmtId="10" fontId="34" fillId="0" borderId="10" xfId="0" applyNumberFormat="1" applyFont="1" applyFill="1" applyBorder="1" applyAlignment="1">
      <alignment horizontal="center" vertical="center"/>
    </xf>
    <xf numFmtId="14" fontId="37" fillId="0" borderId="24" xfId="0" applyNumberFormat="1" applyFont="1" applyFill="1" applyBorder="1" applyAlignment="1">
      <alignment horizontal="center" vertical="center"/>
    </xf>
    <xf numFmtId="14" fontId="37" fillId="0" borderId="24" xfId="0" applyNumberFormat="1" applyFont="1" applyFill="1" applyBorder="1" applyAlignment="1">
      <alignment horizontal="center" vertical="center" wrapText="1"/>
    </xf>
    <xf numFmtId="167" fontId="38" fillId="0" borderId="24" xfId="0" applyNumberFormat="1" applyFont="1" applyFill="1" applyBorder="1" applyAlignment="1">
      <alignment horizontal="center" vertical="center" wrapText="1"/>
    </xf>
    <xf numFmtId="173" fontId="39" fillId="0" borderId="24" xfId="0" applyNumberFormat="1" applyFont="1" applyFill="1" applyBorder="1" applyAlignment="1">
      <alignment horizontal="center" vertical="center" wrapText="1"/>
    </xf>
    <xf numFmtId="10" fontId="38" fillId="0" borderId="24" xfId="0" applyNumberFormat="1" applyFont="1" applyFill="1" applyBorder="1" applyAlignment="1">
      <alignment horizontal="center" vertical="center"/>
    </xf>
    <xf numFmtId="167" fontId="38" fillId="0" borderId="24" xfId="0" applyNumberFormat="1" applyFont="1" applyFill="1" applyBorder="1" applyAlignment="1">
      <alignment horizontal="center" vertical="center"/>
    </xf>
    <xf numFmtId="173" fontId="42" fillId="6" borderId="24" xfId="0" applyNumberFormat="1" applyFont="1" applyFill="1" applyBorder="1" applyAlignment="1">
      <alignment horizontal="left" vertical="center" wrapText="1"/>
    </xf>
    <xf numFmtId="173" fontId="35" fillId="11" borderId="24" xfId="0" applyNumberFormat="1" applyFont="1" applyFill="1" applyBorder="1" applyAlignment="1">
      <alignment horizontal="left" vertical="center" wrapText="1"/>
    </xf>
    <xf numFmtId="173" fontId="35" fillId="2" borderId="24" xfId="0" applyNumberFormat="1" applyFont="1" applyFill="1" applyBorder="1" applyAlignment="1">
      <alignment horizontal="left" vertical="center" wrapText="1"/>
    </xf>
    <xf numFmtId="10" fontId="34" fillId="0" borderId="24" xfId="0" applyNumberFormat="1" applyFont="1" applyFill="1" applyBorder="1" applyAlignment="1">
      <alignment horizontal="center" vertical="center"/>
    </xf>
    <xf numFmtId="2" fontId="36" fillId="0" borderId="24" xfId="0" applyNumberFormat="1" applyFont="1" applyFill="1" applyBorder="1" applyAlignment="1">
      <alignment horizontal="center" vertical="center" wrapText="1"/>
    </xf>
    <xf numFmtId="0" fontId="43" fillId="0" borderId="10" xfId="0" applyFont="1" applyFill="1" applyBorder="1" applyAlignment="1">
      <alignment vertical="center" wrapText="1"/>
    </xf>
    <xf numFmtId="0" fontId="35" fillId="0" borderId="10" xfId="0" applyFont="1" applyBorder="1" applyAlignment="1">
      <alignment horizontal="center" vertical="center" wrapText="1"/>
    </xf>
    <xf numFmtId="0" fontId="6" fillId="0" borderId="10" xfId="0" applyNumberFormat="1" applyFont="1" applyFill="1" applyBorder="1" applyAlignment="1">
      <alignment horizontal="left" vertical="top"/>
    </xf>
    <xf numFmtId="0" fontId="11" fillId="0" borderId="10" xfId="0" applyNumberFormat="1" applyFont="1" applyFill="1" applyBorder="1" applyAlignment="1">
      <alignment horizontal="center" vertical="center"/>
    </xf>
    <xf numFmtId="0" fontId="43" fillId="0" borderId="10" xfId="0" applyFont="1" applyFill="1" applyBorder="1" applyAlignment="1">
      <alignment vertical="center"/>
    </xf>
    <xf numFmtId="2" fontId="36" fillId="2" borderId="24" xfId="0" applyNumberFormat="1" applyFont="1" applyFill="1" applyBorder="1" applyAlignment="1">
      <alignment horizontal="center" vertical="center" wrapText="1"/>
    </xf>
    <xf numFmtId="0" fontId="36" fillId="2" borderId="10" xfId="18" applyNumberFormat="1" applyFont="1" applyFill="1" applyBorder="1" applyAlignment="1">
      <alignment horizontal="left" vertical="center" wrapText="1"/>
    </xf>
    <xf numFmtId="0" fontId="36" fillId="2" borderId="10" xfId="18" applyNumberFormat="1" applyFont="1" applyFill="1" applyBorder="1" applyAlignment="1">
      <alignment horizontal="center" vertical="center" wrapText="1"/>
    </xf>
    <xf numFmtId="9" fontId="18" fillId="3" borderId="34" xfId="36" applyFont="1" applyFill="1" applyBorder="1" applyAlignment="1">
      <alignment horizontal="center" vertical="center"/>
    </xf>
    <xf numFmtId="43" fontId="16" fillId="2" borderId="8" xfId="47" applyNumberFormat="1" applyFont="1" applyFill="1" applyBorder="1" applyAlignment="1">
      <alignment horizontal="center" vertical="center"/>
    </xf>
    <xf numFmtId="44" fontId="16" fillId="3" borderId="24" xfId="1" applyFont="1" applyFill="1" applyBorder="1" applyAlignment="1">
      <alignment horizontal="center" vertical="center"/>
    </xf>
    <xf numFmtId="9" fontId="16" fillId="3" borderId="24" xfId="11" applyFont="1" applyFill="1" applyBorder="1" applyAlignment="1">
      <alignment horizontal="center" vertical="center"/>
    </xf>
    <xf numFmtId="0" fontId="35" fillId="11" borderId="10" xfId="0" applyFont="1" applyFill="1" applyBorder="1" applyAlignment="1">
      <alignment horizontal="center" vertical="center" wrapText="1"/>
    </xf>
    <xf numFmtId="0" fontId="34" fillId="11" borderId="10" xfId="0" applyFont="1" applyFill="1" applyBorder="1" applyAlignment="1">
      <alignment horizontal="left" vertical="center" wrapText="1"/>
    </xf>
    <xf numFmtId="2" fontId="42" fillId="11" borderId="10" xfId="0" applyNumberFormat="1" applyFont="1" applyFill="1" applyBorder="1" applyAlignment="1">
      <alignment horizontal="center" vertical="center" wrapText="1"/>
    </xf>
    <xf numFmtId="173" fontId="42" fillId="11" borderId="10" xfId="0" applyNumberFormat="1" applyFont="1" applyFill="1" applyBorder="1" applyAlignment="1">
      <alignment horizontal="left" vertical="center" wrapText="1"/>
    </xf>
    <xf numFmtId="173" fontId="42" fillId="11" borderId="24" xfId="0" applyNumberFormat="1" applyFont="1" applyFill="1" applyBorder="1" applyAlignment="1">
      <alignment horizontal="left" vertical="center" wrapText="1"/>
    </xf>
    <xf numFmtId="0" fontId="35" fillId="0" borderId="10" xfId="0" applyFont="1" applyBorder="1" applyAlignment="1">
      <alignment horizontal="left" vertical="center" wrapText="1"/>
    </xf>
    <xf numFmtId="2" fontId="35" fillId="0" borderId="10" xfId="0" applyNumberFormat="1" applyFont="1" applyBorder="1" applyAlignment="1">
      <alignment horizontal="center" vertical="center" wrapText="1"/>
    </xf>
    <xf numFmtId="172" fontId="35" fillId="0" borderId="10" xfId="0" applyNumberFormat="1" applyFont="1" applyBorder="1" applyAlignment="1">
      <alignment vertical="center" wrapText="1"/>
    </xf>
    <xf numFmtId="164" fontId="36" fillId="0" borderId="10" xfId="0" applyNumberFormat="1" applyFont="1" applyBorder="1" applyAlignment="1">
      <alignment horizontal="center" vertical="center" wrapText="1"/>
    </xf>
    <xf numFmtId="164" fontId="35" fillId="0" borderId="10" xfId="0" applyNumberFormat="1" applyFont="1" applyBorder="1" applyAlignment="1">
      <alignment horizontal="center" vertical="center"/>
    </xf>
    <xf numFmtId="173" fontId="35" fillId="0" borderId="10" xfId="0" applyNumberFormat="1" applyFont="1" applyBorder="1" applyAlignment="1">
      <alignment horizontal="left" vertical="center" wrapText="1"/>
    </xf>
    <xf numFmtId="173" fontId="35" fillId="0" borderId="24" xfId="0" applyNumberFormat="1" applyFont="1" applyBorder="1" applyAlignment="1">
      <alignment horizontal="left" vertical="center" wrapText="1"/>
    </xf>
    <xf numFmtId="2" fontId="35" fillId="11" borderId="10" xfId="0" applyNumberFormat="1" applyFont="1" applyFill="1" applyBorder="1" applyAlignment="1">
      <alignment horizontal="center" vertical="center" wrapText="1"/>
    </xf>
    <xf numFmtId="172" fontId="35" fillId="11" borderId="10" xfId="0" applyNumberFormat="1" applyFont="1" applyFill="1" applyBorder="1" applyAlignment="1">
      <alignment vertical="center" wrapText="1"/>
    </xf>
    <xf numFmtId="165" fontId="35" fillId="11" borderId="10" xfId="0" applyNumberFormat="1" applyFont="1" applyFill="1" applyBorder="1" applyAlignment="1">
      <alignment vertical="center" wrapText="1"/>
    </xf>
    <xf numFmtId="0" fontId="35" fillId="11" borderId="10" xfId="0" applyFont="1" applyFill="1" applyBorder="1" applyAlignment="1">
      <alignment horizontal="center" vertical="center"/>
    </xf>
    <xf numFmtId="164" fontId="36" fillId="11" borderId="10" xfId="0" applyNumberFormat="1" applyFont="1" applyFill="1" applyBorder="1" applyAlignment="1">
      <alignment horizontal="center" vertical="center" wrapText="1"/>
    </xf>
    <xf numFmtId="0" fontId="43" fillId="0" borderId="10" xfId="0" applyFont="1" applyBorder="1" applyAlignment="1">
      <alignment wrapText="1"/>
    </xf>
    <xf numFmtId="0" fontId="34" fillId="11" borderId="10" xfId="0" applyFont="1" applyFill="1" applyBorder="1" applyAlignment="1">
      <alignment horizontal="center" vertical="center" wrapText="1"/>
    </xf>
    <xf numFmtId="0" fontId="44" fillId="11" borderId="24" xfId="0" applyFont="1" applyFill="1" applyBorder="1" applyAlignment="1">
      <alignment horizontal="center" vertical="center" wrapText="1"/>
    </xf>
    <xf numFmtId="0" fontId="36" fillId="0" borderId="24" xfId="0" applyFont="1" applyFill="1" applyBorder="1" applyAlignment="1">
      <alignment horizontal="center" vertical="center" wrapText="1"/>
    </xf>
    <xf numFmtId="2" fontId="36" fillId="0" borderId="24" xfId="0" applyNumberFormat="1" applyFont="1" applyBorder="1" applyAlignment="1">
      <alignment horizontal="center" vertical="center" wrapText="1"/>
    </xf>
    <xf numFmtId="2" fontId="36" fillId="11" borderId="24" xfId="0" applyNumberFormat="1" applyFont="1" applyFill="1" applyBorder="1" applyAlignment="1">
      <alignment horizontal="center" vertical="center" wrapText="1"/>
    </xf>
    <xf numFmtId="0" fontId="36" fillId="0" borderId="10" xfId="0" applyFont="1" applyFill="1" applyBorder="1" applyAlignment="1">
      <alignment horizontal="center" vertical="center" wrapText="1"/>
    </xf>
    <xf numFmtId="2" fontId="36" fillId="0" borderId="10" xfId="0" applyNumberFormat="1" applyFont="1" applyFill="1" applyBorder="1" applyAlignment="1">
      <alignment horizontal="center" vertical="center" wrapText="1"/>
    </xf>
    <xf numFmtId="2" fontId="36" fillId="0" borderId="10" xfId="0" applyNumberFormat="1" applyFont="1" applyFill="1" applyBorder="1" applyAlignment="1">
      <alignment vertical="center" wrapText="1"/>
    </xf>
    <xf numFmtId="164" fontId="36" fillId="0" borderId="10" xfId="0" applyNumberFormat="1" applyFont="1" applyFill="1" applyBorder="1" applyAlignment="1">
      <alignment horizontal="center" vertical="center" wrapText="1"/>
    </xf>
    <xf numFmtId="0" fontId="68" fillId="0" borderId="10" xfId="0" applyFont="1" applyBorder="1" applyAlignment="1">
      <alignment horizontal="center" vertical="center"/>
    </xf>
    <xf numFmtId="0" fontId="70" fillId="0" borderId="10" xfId="0" applyFont="1" applyBorder="1" applyAlignment="1">
      <alignment horizontal="center" vertical="center" wrapText="1"/>
    </xf>
    <xf numFmtId="173" fontId="42" fillId="0" borderId="10" xfId="0" applyNumberFormat="1" applyFont="1" applyFill="1" applyBorder="1" applyAlignment="1">
      <alignment horizontal="left" vertical="center"/>
    </xf>
    <xf numFmtId="173" fontId="42" fillId="0" borderId="24" xfId="0" applyNumberFormat="1" applyFont="1" applyFill="1" applyBorder="1" applyAlignment="1">
      <alignment horizontal="left" vertical="center"/>
    </xf>
    <xf numFmtId="0" fontId="42" fillId="11" borderId="10" xfId="18" applyFont="1" applyFill="1" applyBorder="1" applyAlignment="1">
      <alignment horizontal="left" vertical="center" wrapText="1"/>
    </xf>
    <xf numFmtId="0" fontId="36" fillId="11" borderId="10" xfId="0" applyFont="1" applyFill="1" applyBorder="1" applyAlignment="1">
      <alignment horizontal="center" vertical="center"/>
    </xf>
    <xf numFmtId="0" fontId="36" fillId="0" borderId="10" xfId="18" applyFont="1" applyFill="1" applyBorder="1" applyAlignment="1">
      <alignment horizontal="left" vertical="center" wrapText="1"/>
    </xf>
    <xf numFmtId="0" fontId="36" fillId="0" borderId="10" xfId="0" applyFont="1" applyFill="1" applyBorder="1" applyAlignment="1">
      <alignment vertical="center" wrapText="1"/>
    </xf>
    <xf numFmtId="0" fontId="36" fillId="0" borderId="10" xfId="0" applyFont="1" applyFill="1" applyBorder="1" applyAlignment="1">
      <alignment wrapText="1"/>
    </xf>
    <xf numFmtId="0" fontId="43" fillId="2" borderId="10" xfId="0" applyFont="1" applyFill="1" applyBorder="1" applyAlignment="1">
      <alignment wrapText="1"/>
    </xf>
    <xf numFmtId="0" fontId="44" fillId="6" borderId="10"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4" fillId="11" borderId="10" xfId="0" applyFont="1" applyFill="1" applyBorder="1" applyAlignment="1">
      <alignment horizontal="center" vertical="center" wrapText="1"/>
    </xf>
    <xf numFmtId="0" fontId="46" fillId="11" borderId="10" xfId="18" applyNumberFormat="1" applyFont="1" applyFill="1" applyBorder="1" applyAlignment="1">
      <alignment horizontal="center" vertical="center" wrapText="1"/>
    </xf>
    <xf numFmtId="0" fontId="44" fillId="7" borderId="10" xfId="14" applyFont="1" applyFill="1" applyBorder="1" applyAlignment="1">
      <alignment horizontal="center" vertical="center" wrapText="1"/>
    </xf>
    <xf numFmtId="0" fontId="44" fillId="0" borderId="10" xfId="0" applyFont="1" applyFill="1" applyBorder="1" applyAlignment="1">
      <alignment horizontal="center" vertical="center"/>
    </xf>
    <xf numFmtId="2" fontId="46" fillId="6" borderId="10" xfId="0" applyNumberFormat="1" applyFont="1" applyFill="1" applyBorder="1" applyAlignment="1">
      <alignment vertical="center" wrapText="1"/>
    </xf>
    <xf numFmtId="0" fontId="44" fillId="11" borderId="10" xfId="0" applyFont="1" applyFill="1" applyBorder="1" applyAlignment="1">
      <alignment vertical="center" wrapText="1"/>
    </xf>
    <xf numFmtId="2" fontId="46" fillId="11" borderId="10" xfId="0" applyNumberFormat="1" applyFont="1" applyFill="1" applyBorder="1" applyAlignment="1">
      <alignment horizontal="center" vertical="center" wrapText="1"/>
    </xf>
    <xf numFmtId="2" fontId="46" fillId="11" borderId="10" xfId="0" applyNumberFormat="1" applyFont="1" applyFill="1" applyBorder="1" applyAlignment="1">
      <alignment vertical="center" wrapText="1"/>
    </xf>
    <xf numFmtId="2" fontId="44" fillId="0" borderId="10" xfId="0" applyNumberFormat="1" applyFont="1" applyFill="1" applyBorder="1" applyAlignment="1">
      <alignment horizontal="center" vertical="center" wrapText="1"/>
    </xf>
    <xf numFmtId="2" fontId="50" fillId="0" borderId="0" xfId="0" applyNumberFormat="1" applyFont="1" applyFill="1" applyAlignment="1">
      <alignment horizontal="center" vertical="center"/>
    </xf>
    <xf numFmtId="2" fontId="50" fillId="0" borderId="0" xfId="0" applyNumberFormat="1" applyFont="1" applyAlignment="1">
      <alignment horizontal="center" vertical="center"/>
    </xf>
    <xf numFmtId="0" fontId="0" fillId="0" borderId="0" xfId="0" applyFont="1" applyAlignment="1">
      <alignment vertical="center"/>
    </xf>
    <xf numFmtId="164" fontId="7" fillId="0" borderId="0" xfId="0" applyNumberFormat="1" applyFont="1" applyFill="1" applyAlignment="1">
      <alignment vertical="center"/>
    </xf>
    <xf numFmtId="0" fontId="36" fillId="0" borderId="10" xfId="0" applyFont="1" applyBorder="1" applyAlignment="1">
      <alignment horizontal="center" vertical="center" wrapText="1"/>
    </xf>
    <xf numFmtId="0" fontId="43" fillId="2" borderId="10" xfId="0" applyFont="1" applyFill="1" applyBorder="1" applyAlignment="1">
      <alignment vertical="center" wrapText="1"/>
    </xf>
    <xf numFmtId="164" fontId="36" fillId="4" borderId="10" xfId="0" applyNumberFormat="1" applyFont="1" applyFill="1" applyBorder="1" applyAlignment="1">
      <alignment horizontal="center" vertical="center" wrapText="1"/>
    </xf>
    <xf numFmtId="2" fontId="36" fillId="4" borderId="10" xfId="0" applyNumberFormat="1" applyFont="1" applyFill="1" applyBorder="1" applyAlignment="1">
      <alignment vertical="center" wrapText="1"/>
    </xf>
    <xf numFmtId="0" fontId="36" fillId="3" borderId="10" xfId="0" applyFont="1" applyFill="1" applyBorder="1" applyAlignment="1">
      <alignment horizontal="center" vertical="center" wrapText="1"/>
    </xf>
    <xf numFmtId="0" fontId="36" fillId="0" borderId="10" xfId="0" applyFont="1" applyBorder="1" applyAlignment="1">
      <alignment vertical="center" wrapText="1"/>
    </xf>
    <xf numFmtId="0" fontId="7" fillId="0" borderId="1" xfId="0" applyFont="1" applyFill="1" applyBorder="1" applyAlignment="1"/>
    <xf numFmtId="164" fontId="7" fillId="0" borderId="1" xfId="0" applyNumberFormat="1" applyFont="1" applyFill="1" applyBorder="1" applyAlignment="1"/>
    <xf numFmtId="2" fontId="36" fillId="11" borderId="1" xfId="0" applyNumberFormat="1" applyFont="1" applyFill="1" applyBorder="1" applyAlignment="1">
      <alignment vertical="center" wrapText="1"/>
    </xf>
    <xf numFmtId="164" fontId="35" fillId="11" borderId="1" xfId="0" applyNumberFormat="1" applyFont="1" applyFill="1" applyBorder="1" applyAlignment="1">
      <alignment horizontal="center" vertical="center"/>
    </xf>
    <xf numFmtId="173" fontId="35" fillId="11" borderId="1" xfId="0" applyNumberFormat="1" applyFont="1" applyFill="1" applyBorder="1" applyAlignment="1">
      <alignment horizontal="left" vertical="center" wrapText="1"/>
    </xf>
    <xf numFmtId="0" fontId="46" fillId="11" borderId="10" xfId="0" applyFont="1" applyFill="1" applyBorder="1" applyAlignment="1">
      <alignment horizontal="center" vertical="center" wrapText="1"/>
    </xf>
    <xf numFmtId="0" fontId="35" fillId="0" borderId="10" xfId="18" applyNumberFormat="1" applyFont="1" applyFill="1" applyBorder="1" applyAlignment="1">
      <alignment horizontal="center" vertical="center" wrapText="1"/>
    </xf>
    <xf numFmtId="2" fontId="36" fillId="2" borderId="10" xfId="0" applyNumberFormat="1"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0" borderId="10" xfId="0" applyFont="1" applyFill="1" applyBorder="1" applyAlignment="1">
      <alignment horizontal="left" vertical="center" wrapText="1"/>
    </xf>
    <xf numFmtId="0" fontId="36" fillId="0" borderId="10" xfId="18" applyFont="1" applyBorder="1" applyAlignment="1">
      <alignment horizontal="center" vertical="center" wrapText="1"/>
    </xf>
    <xf numFmtId="0" fontId="34" fillId="6" borderId="23"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4" fillId="11" borderId="23"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11" borderId="23" xfId="0" applyFont="1" applyFill="1" applyBorder="1" applyAlignment="1">
      <alignment horizontal="center" vertical="center" wrapText="1"/>
    </xf>
    <xf numFmtId="0" fontId="35" fillId="2" borderId="23" xfId="18" applyNumberFormat="1" applyFont="1" applyFill="1" applyBorder="1" applyAlignment="1">
      <alignment horizontal="center" vertical="center" wrapText="1"/>
    </xf>
    <xf numFmtId="0" fontId="35" fillId="0" borderId="23" xfId="18" applyNumberFormat="1" applyFont="1" applyFill="1" applyBorder="1" applyAlignment="1">
      <alignment horizontal="center" vertical="center" wrapText="1"/>
    </xf>
    <xf numFmtId="0" fontId="35" fillId="11" borderId="23" xfId="18" applyNumberFormat="1" applyFont="1" applyFill="1" applyBorder="1" applyAlignment="1">
      <alignment horizontal="center" vertical="center" wrapText="1"/>
    </xf>
    <xf numFmtId="0" fontId="35" fillId="0" borderId="23" xfId="18" applyFont="1" applyFill="1" applyBorder="1" applyAlignment="1">
      <alignment horizontal="center" vertical="center"/>
    </xf>
    <xf numFmtId="0" fontId="35" fillId="0" borderId="23" xfId="0" applyFont="1" applyBorder="1" applyAlignment="1">
      <alignment horizontal="center" vertical="center"/>
    </xf>
    <xf numFmtId="0" fontId="35" fillId="2" borderId="10" xfId="0" applyFont="1" applyFill="1" applyBorder="1" applyAlignment="1">
      <alignment horizontal="left" vertical="top" wrapText="1"/>
    </xf>
    <xf numFmtId="0" fontId="71" fillId="2" borderId="10" xfId="0" applyFont="1" applyFill="1" applyBorder="1" applyAlignment="1">
      <alignment vertical="center" wrapText="1"/>
    </xf>
    <xf numFmtId="0" fontId="37" fillId="0" borderId="10"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0" xfId="0" applyFont="1" applyFill="1" applyBorder="1" applyAlignment="1">
      <alignment horizontal="center" vertical="center"/>
    </xf>
    <xf numFmtId="0" fontId="34" fillId="0" borderId="10" xfId="0" applyFont="1" applyFill="1" applyBorder="1" applyAlignment="1">
      <alignment horizontal="center" vertical="center"/>
    </xf>
    <xf numFmtId="0" fontId="36" fillId="0" borderId="10" xfId="0" applyFont="1" applyFill="1" applyBorder="1" applyAlignment="1">
      <alignment horizontal="center" vertical="center"/>
    </xf>
    <xf numFmtId="0" fontId="34" fillId="0" borderId="10" xfId="0" applyFont="1" applyFill="1" applyBorder="1" applyAlignment="1">
      <alignment horizontal="center" vertical="center" wrapText="1"/>
    </xf>
    <xf numFmtId="0" fontId="16" fillId="0" borderId="6" xfId="16" applyFont="1" applyFill="1" applyBorder="1" applyAlignment="1">
      <alignment horizontal="center" vertical="center"/>
    </xf>
    <xf numFmtId="0" fontId="16" fillId="0" borderId="22" xfId="16" applyFont="1" applyFill="1" applyBorder="1" applyAlignment="1">
      <alignment horizontal="center" vertical="center"/>
    </xf>
    <xf numFmtId="0" fontId="18" fillId="0" borderId="19" xfId="16" applyFont="1" applyBorder="1" applyAlignment="1">
      <alignment horizontal="center" vertical="center"/>
    </xf>
    <xf numFmtId="0" fontId="18" fillId="0" borderId="1" xfId="16" applyFont="1" applyBorder="1" applyAlignment="1">
      <alignment horizontal="center" vertical="center"/>
    </xf>
    <xf numFmtId="0" fontId="18" fillId="0" borderId="13" xfId="16" applyFont="1" applyBorder="1" applyAlignment="1">
      <alignment horizontal="center" vertical="center"/>
    </xf>
    <xf numFmtId="0" fontId="18" fillId="0" borderId="1" xfId="16" applyFont="1" applyBorder="1" applyAlignment="1">
      <alignment horizontal="center"/>
    </xf>
    <xf numFmtId="9" fontId="38" fillId="0" borderId="10" xfId="0" applyNumberFormat="1" applyFont="1" applyFill="1" applyBorder="1" applyAlignment="1">
      <alignment horizontal="center" vertical="center"/>
    </xf>
    <xf numFmtId="0" fontId="33" fillId="0" borderId="10" xfId="0" applyFont="1" applyFill="1" applyBorder="1"/>
    <xf numFmtId="0" fontId="33" fillId="0" borderId="24" xfId="0" applyFont="1" applyFill="1" applyBorder="1"/>
    <xf numFmtId="0" fontId="32" fillId="0" borderId="10" xfId="0" applyFont="1" applyFill="1" applyBorder="1" applyAlignment="1">
      <alignment horizontal="center" vertical="center"/>
    </xf>
    <xf numFmtId="0" fontId="41" fillId="0" borderId="10" xfId="0" applyFont="1" applyFill="1" applyBorder="1"/>
    <xf numFmtId="164" fontId="40" fillId="0" borderId="10" xfId="0" applyNumberFormat="1" applyFont="1" applyFill="1" applyBorder="1" applyAlignment="1">
      <alignment horizontal="center" vertical="center" wrapText="1"/>
    </xf>
    <xf numFmtId="164" fontId="33" fillId="0" borderId="10" xfId="0" applyNumberFormat="1" applyFont="1" applyFill="1" applyBorder="1" applyAlignment="1">
      <alignment horizontal="center"/>
    </xf>
    <xf numFmtId="0" fontId="38" fillId="0" borderId="10" xfId="0" applyFont="1" applyFill="1" applyBorder="1" applyAlignment="1">
      <alignment horizontal="center" vertical="center" wrapText="1"/>
    </xf>
    <xf numFmtId="0" fontId="38" fillId="0" borderId="10" xfId="0" applyFont="1" applyFill="1" applyBorder="1" applyAlignment="1">
      <alignment horizontal="center" vertical="center"/>
    </xf>
    <xf numFmtId="0" fontId="34" fillId="0" borderId="10" xfId="0" applyFont="1" applyFill="1" applyBorder="1" applyAlignment="1">
      <alignment horizontal="center" vertical="center" wrapText="1"/>
    </xf>
    <xf numFmtId="0" fontId="36" fillId="0" borderId="10" xfId="0" applyFont="1" applyFill="1" applyBorder="1"/>
    <xf numFmtId="0" fontId="34" fillId="0" borderId="25"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3" xfId="0" applyFont="1" applyFill="1" applyBorder="1" applyAlignment="1">
      <alignment horizontal="center" vertical="center"/>
    </xf>
    <xf numFmtId="0" fontId="35" fillId="0" borderId="23" xfId="0" applyFont="1" applyFill="1" applyBorder="1" applyAlignment="1">
      <alignment horizontal="center" vertical="center"/>
    </xf>
    <xf numFmtId="0" fontId="34" fillId="0" borderId="10" xfId="0" applyFont="1" applyFill="1" applyBorder="1" applyAlignment="1">
      <alignment horizontal="left" vertical="center" wrapText="1"/>
    </xf>
    <xf numFmtId="0" fontId="42" fillId="0" borderId="10" xfId="0" applyFont="1" applyFill="1" applyBorder="1"/>
    <xf numFmtId="0" fontId="36" fillId="0" borderId="10" xfId="0" applyFont="1" applyFill="1" applyBorder="1" applyAlignment="1">
      <alignment horizontal="center" vertical="center"/>
    </xf>
    <xf numFmtId="164" fontId="72" fillId="0" borderId="10" xfId="0" applyNumberFormat="1" applyFont="1" applyFill="1" applyBorder="1" applyAlignment="1">
      <alignment horizontal="center" vertical="center"/>
    </xf>
    <xf numFmtId="2" fontId="42" fillId="0" borderId="10" xfId="0" applyNumberFormat="1" applyFont="1" applyFill="1" applyBorder="1" applyAlignment="1">
      <alignment horizontal="center" vertical="center" wrapText="1"/>
    </xf>
    <xf numFmtId="2" fontId="36" fillId="0" borderId="10" xfId="0" applyNumberFormat="1" applyFont="1" applyFill="1" applyBorder="1" applyAlignment="1">
      <alignment horizontal="center" vertical="center"/>
    </xf>
    <xf numFmtId="0" fontId="34" fillId="0" borderId="23" xfId="0" applyFont="1" applyFill="1" applyBorder="1" applyAlignment="1">
      <alignment horizontal="left" vertical="center" wrapText="1"/>
    </xf>
    <xf numFmtId="0" fontId="34" fillId="0" borderId="10" xfId="0" applyFont="1" applyFill="1" applyBorder="1" applyAlignment="1">
      <alignment horizontal="left" vertical="center"/>
    </xf>
    <xf numFmtId="4" fontId="34" fillId="0" borderId="10" xfId="0" applyNumberFormat="1" applyFont="1" applyFill="1" applyBorder="1" applyAlignment="1">
      <alignment horizontal="center" vertical="center"/>
    </xf>
    <xf numFmtId="0" fontId="40" fillId="0" borderId="10" xfId="0" applyFont="1" applyFill="1" applyBorder="1"/>
    <xf numFmtId="0" fontId="35" fillId="0" borderId="10" xfId="0" applyFont="1" applyFill="1" applyBorder="1" applyAlignment="1">
      <alignment horizontal="center" vertical="center" wrapText="1"/>
    </xf>
    <xf numFmtId="17" fontId="37" fillId="0" borderId="10" xfId="0" applyNumberFormat="1" applyFont="1" applyFill="1" applyBorder="1" applyAlignment="1">
      <alignment horizontal="center" vertical="center" wrapText="1"/>
    </xf>
    <xf numFmtId="0" fontId="37" fillId="0" borderId="10" xfId="0" applyFont="1" applyFill="1" applyBorder="1" applyAlignment="1">
      <alignment horizontal="center" vertical="center"/>
    </xf>
    <xf numFmtId="0" fontId="40" fillId="0" borderId="10" xfId="0" applyFont="1" applyFill="1" applyBorder="1" applyAlignment="1">
      <alignment horizontal="center" vertical="center"/>
    </xf>
    <xf numFmtId="4" fontId="34" fillId="0" borderId="10" xfId="0" applyNumberFormat="1" applyFont="1" applyFill="1" applyBorder="1" applyAlignment="1">
      <alignment horizontal="center" vertical="center" wrapText="1"/>
    </xf>
    <xf numFmtId="0" fontId="34" fillId="0" borderId="10" xfId="0" applyFont="1" applyFill="1" applyBorder="1"/>
    <xf numFmtId="0" fontId="39" fillId="0" borderId="10" xfId="0" applyFont="1" applyFill="1" applyBorder="1" applyAlignment="1">
      <alignment horizontal="center" vertical="center"/>
    </xf>
    <xf numFmtId="0" fontId="34" fillId="0" borderId="23" xfId="0" applyFont="1" applyFill="1" applyBorder="1" applyAlignment="1">
      <alignment horizontal="center" vertical="center" wrapText="1"/>
    </xf>
    <xf numFmtId="166" fontId="40" fillId="0" borderId="39" xfId="0" applyNumberFormat="1" applyFont="1" applyFill="1" applyBorder="1" applyAlignment="1">
      <alignment horizontal="center" vertical="center"/>
    </xf>
    <xf numFmtId="166" fontId="40" fillId="0" borderId="37" xfId="0" applyNumberFormat="1" applyFont="1" applyFill="1" applyBorder="1" applyAlignment="1">
      <alignment horizontal="center" vertical="center"/>
    </xf>
    <xf numFmtId="0" fontId="33" fillId="0" borderId="10" xfId="0" applyFont="1" applyFill="1" applyBorder="1" applyAlignment="1"/>
    <xf numFmtId="0" fontId="35" fillId="0" borderId="35" xfId="0" applyFont="1" applyFill="1" applyBorder="1" applyAlignment="1">
      <alignment horizontal="center" vertical="center" wrapText="1"/>
    </xf>
    <xf numFmtId="0" fontId="35" fillId="0" borderId="29" xfId="0" applyFont="1" applyFill="1" applyBorder="1" applyAlignment="1">
      <alignment horizontal="center"/>
    </xf>
    <xf numFmtId="0" fontId="35" fillId="0" borderId="2" xfId="0" applyFont="1" applyFill="1" applyBorder="1" applyAlignment="1">
      <alignment horizontal="center"/>
    </xf>
    <xf numFmtId="0" fontId="35" fillId="0" borderId="4" xfId="0" applyFont="1" applyFill="1" applyBorder="1" applyAlignment="1">
      <alignment horizontal="center"/>
    </xf>
    <xf numFmtId="0" fontId="35" fillId="0" borderId="3" xfId="0" applyFont="1" applyFill="1" applyBorder="1" applyAlignment="1">
      <alignment horizontal="center"/>
    </xf>
    <xf numFmtId="0" fontId="18" fillId="0" borderId="1" xfId="16" applyFont="1" applyBorder="1" applyAlignment="1">
      <alignment horizontal="center"/>
    </xf>
    <xf numFmtId="0" fontId="16" fillId="0" borderId="1" xfId="16" applyFont="1" applyBorder="1" applyAlignment="1">
      <alignment horizontal="center" vertical="center" wrapText="1"/>
    </xf>
    <xf numFmtId="0" fontId="16" fillId="0" borderId="1" xfId="16" applyFont="1" applyBorder="1" applyAlignment="1">
      <alignment horizontal="center" vertical="center"/>
    </xf>
    <xf numFmtId="0" fontId="18" fillId="0" borderId="26" xfId="16" applyFont="1" applyBorder="1" applyAlignment="1">
      <alignment horizontal="center" vertical="center"/>
    </xf>
    <xf numFmtId="0" fontId="18" fillId="0" borderId="27" xfId="16" applyFont="1" applyBorder="1" applyAlignment="1">
      <alignment horizontal="center" vertical="center"/>
    </xf>
    <xf numFmtId="0" fontId="19" fillId="0" borderId="10" xfId="16" applyFont="1" applyBorder="1" applyAlignment="1">
      <alignment horizontal="center" vertical="center" wrapText="1"/>
    </xf>
    <xf numFmtId="164" fontId="18" fillId="0" borderId="4" xfId="44" applyNumberFormat="1" applyFont="1" applyBorder="1" applyAlignment="1">
      <alignment horizontal="center" vertical="center"/>
    </xf>
    <xf numFmtId="164" fontId="18" fillId="0" borderId="7" xfId="44" applyNumberFormat="1" applyFont="1" applyBorder="1" applyAlignment="1">
      <alignment horizontal="center" vertical="center"/>
    </xf>
    <xf numFmtId="0" fontId="16" fillId="0" borderId="14" xfId="16" applyFont="1" applyBorder="1" applyAlignment="1">
      <alignment horizontal="center" wrapText="1"/>
    </xf>
    <xf numFmtId="0" fontId="16" fillId="0" borderId="1" xfId="16" applyFont="1" applyBorder="1" applyAlignment="1">
      <alignment horizontal="center" wrapText="1"/>
    </xf>
    <xf numFmtId="0" fontId="69" fillId="0" borderId="1" xfId="16" applyFont="1" applyBorder="1" applyAlignment="1">
      <alignment horizontal="center" vertical="center"/>
    </xf>
    <xf numFmtId="0" fontId="18" fillId="0" borderId="1" xfId="16" applyFont="1" applyBorder="1" applyAlignment="1">
      <alignment horizontal="center" vertical="center"/>
    </xf>
    <xf numFmtId="0" fontId="14" fillId="0" borderId="14" xfId="16" applyFont="1" applyBorder="1" applyAlignment="1">
      <alignment horizontal="center"/>
    </xf>
    <xf numFmtId="0" fontId="14" fillId="0" borderId="1" xfId="16" applyFont="1" applyBorder="1" applyAlignment="1">
      <alignment horizontal="center"/>
    </xf>
    <xf numFmtId="0" fontId="18" fillId="0" borderId="18" xfId="16" applyFont="1" applyBorder="1" applyAlignment="1">
      <alignment horizontal="center" vertical="center"/>
    </xf>
    <xf numFmtId="0" fontId="18" fillId="0" borderId="19" xfId="16" applyFont="1" applyBorder="1" applyAlignment="1">
      <alignment horizontal="center" vertical="center"/>
    </xf>
    <xf numFmtId="0" fontId="18" fillId="0" borderId="13" xfId="16" applyFont="1" applyBorder="1" applyAlignment="1">
      <alignment horizontal="center" vertical="center"/>
    </xf>
    <xf numFmtId="0" fontId="16" fillId="0" borderId="14" xfId="16" applyFont="1" applyBorder="1" applyAlignment="1">
      <alignment horizontal="center" vertical="center" wrapText="1"/>
    </xf>
    <xf numFmtId="0" fontId="16" fillId="0" borderId="9" xfId="16" applyFont="1" applyBorder="1" applyAlignment="1">
      <alignment horizontal="center" vertical="center"/>
    </xf>
    <xf numFmtId="0" fontId="16" fillId="0" borderId="8" xfId="16" applyFont="1" applyBorder="1" applyAlignment="1">
      <alignment horizontal="center" vertical="center"/>
    </xf>
    <xf numFmtId="164" fontId="16" fillId="2" borderId="10" xfId="16" applyNumberFormat="1" applyFont="1" applyFill="1" applyBorder="1" applyAlignment="1">
      <alignment horizontal="center" vertical="center"/>
    </xf>
    <xf numFmtId="164" fontId="16" fillId="2" borderId="8" xfId="16" applyNumberFormat="1" applyFont="1" applyFill="1" applyBorder="1" applyAlignment="1">
      <alignment horizontal="center" vertical="center"/>
    </xf>
    <xf numFmtId="0" fontId="19" fillId="0" borderId="1" xfId="16" applyFont="1" applyBorder="1" applyAlignment="1">
      <alignment horizontal="center" vertical="center" wrapText="1"/>
    </xf>
    <xf numFmtId="0" fontId="17" fillId="0" borderId="15" xfId="16" applyFont="1" applyBorder="1" applyAlignment="1">
      <alignment horizontal="center" vertical="center"/>
    </xf>
    <xf numFmtId="0" fontId="17" fillId="0" borderId="16" xfId="16" applyFont="1" applyBorder="1" applyAlignment="1">
      <alignment horizontal="center" vertical="center"/>
    </xf>
    <xf numFmtId="0" fontId="17" fillId="0" borderId="17" xfId="16" applyFont="1" applyBorder="1" applyAlignment="1">
      <alignment horizontal="center" vertical="center"/>
    </xf>
    <xf numFmtId="0" fontId="15" fillId="0" borderId="14" xfId="16" applyFont="1" applyFill="1" applyBorder="1" applyAlignment="1">
      <alignment horizontal="center" vertical="center"/>
    </xf>
    <xf numFmtId="0" fontId="15" fillId="0" borderId="1" xfId="16" applyFont="1" applyFill="1" applyBorder="1" applyAlignment="1">
      <alignment horizontal="center" vertical="center"/>
    </xf>
    <xf numFmtId="0" fontId="15" fillId="0" borderId="13" xfId="16" applyFont="1" applyFill="1" applyBorder="1" applyAlignment="1">
      <alignment horizontal="center" vertical="center"/>
    </xf>
    <xf numFmtId="0" fontId="16" fillId="0" borderId="21" xfId="16" applyFont="1" applyFill="1" applyBorder="1" applyAlignment="1">
      <alignment horizontal="center" vertical="center"/>
    </xf>
    <xf numFmtId="0" fontId="16" fillId="0" borderId="6" xfId="16" applyFont="1" applyFill="1" applyBorder="1" applyAlignment="1">
      <alignment horizontal="center" vertical="center"/>
    </xf>
    <xf numFmtId="0" fontId="16" fillId="0" borderId="22" xfId="16" applyFont="1" applyFill="1" applyBorder="1" applyAlignment="1">
      <alignment horizontal="center" vertical="center"/>
    </xf>
    <xf numFmtId="0" fontId="18" fillId="0" borderId="25" xfId="16" applyFont="1" applyBorder="1" applyAlignment="1">
      <alignment horizontal="center" vertical="center"/>
    </xf>
    <xf numFmtId="0" fontId="14" fillId="0" borderId="11" xfId="16" applyFont="1" applyFill="1" applyBorder="1" applyAlignment="1">
      <alignment horizontal="left" vertical="center"/>
    </xf>
    <xf numFmtId="0" fontId="23" fillId="2" borderId="16" xfId="0" applyFont="1" applyFill="1" applyBorder="1" applyAlignment="1">
      <alignment horizontal="center"/>
    </xf>
    <xf numFmtId="0" fontId="55" fillId="2" borderId="1" xfId="0" applyFont="1" applyFill="1" applyBorder="1" applyAlignment="1">
      <alignment horizontal="center" vertical="center" wrapText="1"/>
    </xf>
    <xf numFmtId="0" fontId="55" fillId="2" borderId="19" xfId="0" applyFont="1" applyFill="1" applyBorder="1" applyAlignment="1">
      <alignment horizontal="center" vertical="center" wrapText="1"/>
    </xf>
    <xf numFmtId="0" fontId="49" fillId="10" borderId="31" xfId="0" applyFont="1" applyFill="1" applyBorder="1" applyAlignment="1" applyProtection="1">
      <alignment horizontal="center" vertical="center" wrapText="1"/>
      <protection locked="0"/>
    </xf>
    <xf numFmtId="0" fontId="49" fillId="10" borderId="32" xfId="0" applyFont="1" applyFill="1" applyBorder="1" applyAlignment="1" applyProtection="1">
      <alignment horizontal="center" vertical="center" wrapText="1"/>
      <protection locked="0"/>
    </xf>
    <xf numFmtId="0" fontId="49" fillId="10" borderId="33" xfId="0" applyFont="1" applyFill="1" applyBorder="1" applyAlignment="1" applyProtection="1">
      <alignment horizontal="center" vertical="center" wrapText="1"/>
      <protection locked="0"/>
    </xf>
    <xf numFmtId="0" fontId="53" fillId="2" borderId="0" xfId="0" applyFont="1" applyFill="1" applyAlignment="1">
      <alignment horizontal="center" vertical="center"/>
    </xf>
    <xf numFmtId="0" fontId="49" fillId="2" borderId="0" xfId="0" applyFont="1" applyFill="1" applyAlignment="1">
      <alignment horizontal="center" vertical="center"/>
    </xf>
    <xf numFmtId="175" fontId="0" fillId="2" borderId="0" xfId="0" applyNumberFormat="1" applyFill="1" applyAlignment="1">
      <alignment horizontal="center" vertical="center"/>
    </xf>
    <xf numFmtId="10" fontId="49" fillId="2" borderId="0" xfId="11" applyNumberFormat="1" applyFont="1" applyFill="1" applyAlignment="1" applyProtection="1">
      <alignment horizontal="center" vertical="center"/>
    </xf>
    <xf numFmtId="0" fontId="49" fillId="2" borderId="2" xfId="0" applyFont="1" applyFill="1" applyBorder="1" applyAlignment="1">
      <alignment horizontal="center" vertical="top"/>
    </xf>
    <xf numFmtId="0" fontId="52" fillId="9" borderId="0" xfId="0" applyFont="1" applyFill="1" applyAlignment="1" applyProtection="1">
      <alignment horizontal="center" vertical="center"/>
      <protection locked="0"/>
    </xf>
    <xf numFmtId="14" fontId="6" fillId="8" borderId="0" xfId="0" applyNumberFormat="1" applyFont="1" applyFill="1" applyAlignment="1">
      <alignment horizontal="center" vertical="center"/>
    </xf>
    <xf numFmtId="14" fontId="6" fillId="8" borderId="13" xfId="0" applyNumberFormat="1" applyFont="1" applyFill="1" applyBorder="1" applyAlignment="1">
      <alignment horizontal="center" vertical="center"/>
    </xf>
    <xf numFmtId="4" fontId="51" fillId="2" borderId="15" xfId="0" applyNumberFormat="1" applyFont="1" applyFill="1" applyBorder="1" applyAlignment="1">
      <alignment horizontal="center" vertical="center" wrapText="1"/>
    </xf>
    <xf numFmtId="4" fontId="51" fillId="2" borderId="16" xfId="0" applyNumberFormat="1" applyFont="1" applyFill="1" applyBorder="1" applyAlignment="1">
      <alignment horizontal="center" vertical="center" wrapText="1"/>
    </xf>
    <xf numFmtId="4" fontId="51" fillId="2" borderId="17" xfId="0" applyNumberFormat="1" applyFont="1" applyFill="1" applyBorder="1" applyAlignment="1">
      <alignment horizontal="center" vertical="center" wrapText="1"/>
    </xf>
    <xf numFmtId="0" fontId="52" fillId="8" borderId="0" xfId="0" applyFont="1" applyFill="1" applyAlignment="1">
      <alignment horizontal="center" vertical="center"/>
    </xf>
    <xf numFmtId="174" fontId="6" fillId="8" borderId="0" xfId="0" applyNumberFormat="1" applyFont="1" applyFill="1" applyAlignment="1">
      <alignment horizontal="center" vertical="center"/>
    </xf>
    <xf numFmtId="174" fontId="6" fillId="8" borderId="13" xfId="0" applyNumberFormat="1" applyFont="1" applyFill="1" applyBorder="1" applyAlignment="1">
      <alignment horizontal="center" vertical="center"/>
    </xf>
    <xf numFmtId="0" fontId="6" fillId="8" borderId="0" xfId="0" applyFont="1" applyFill="1" applyAlignment="1">
      <alignment horizontal="center" vertical="center"/>
    </xf>
    <xf numFmtId="0" fontId="6" fillId="8" borderId="19" xfId="0" applyFont="1" applyFill="1" applyBorder="1" applyAlignment="1">
      <alignment horizontal="left" vertical="center"/>
    </xf>
    <xf numFmtId="0" fontId="36" fillId="0" borderId="10" xfId="0" applyFont="1" applyFill="1" applyBorder="1" applyAlignment="1">
      <alignment wrapText="1"/>
    </xf>
    <xf numFmtId="0" fontId="35" fillId="0" borderId="29"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4" xfId="0" applyFont="1" applyFill="1" applyBorder="1" applyAlignment="1">
      <alignment horizontal="center" vertical="center"/>
    </xf>
    <xf numFmtId="166" fontId="40" fillId="0" borderId="18" xfId="0" applyNumberFormat="1" applyFont="1" applyFill="1" applyBorder="1" applyAlignment="1">
      <alignment horizontal="center" vertical="center"/>
    </xf>
    <xf numFmtId="166" fontId="40" fillId="0" borderId="19" xfId="0" applyNumberFormat="1" applyFont="1" applyFill="1" applyBorder="1" applyAlignment="1">
      <alignment horizontal="center" vertical="center"/>
    </xf>
    <xf numFmtId="0" fontId="35" fillId="0" borderId="1" xfId="0" applyFont="1" applyFill="1" applyBorder="1" applyAlignment="1">
      <alignment horizontal="center"/>
    </xf>
    <xf numFmtId="0" fontId="35" fillId="0" borderId="1" xfId="0" applyFont="1" applyFill="1" applyBorder="1" applyAlignment="1">
      <alignment horizontal="center" vertical="center"/>
    </xf>
    <xf numFmtId="0" fontId="35" fillId="0" borderId="35" xfId="0" applyFont="1" applyFill="1" applyBorder="1" applyAlignment="1">
      <alignment horizontal="center"/>
    </xf>
    <xf numFmtId="0" fontId="35" fillId="0" borderId="36" xfId="0" applyFont="1" applyFill="1" applyBorder="1" applyAlignment="1">
      <alignment horizontal="center"/>
    </xf>
    <xf numFmtId="0" fontId="35" fillId="0" borderId="36"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6" xfId="0" applyFont="1" applyFill="1" applyBorder="1" applyAlignment="1">
      <alignment horizontal="center" vertical="center"/>
    </xf>
    <xf numFmtId="2" fontId="46" fillId="0" borderId="3" xfId="0" applyNumberFormat="1" applyFont="1" applyFill="1" applyBorder="1" applyAlignment="1">
      <alignment horizontal="center" vertical="center"/>
    </xf>
    <xf numFmtId="2" fontId="46" fillId="0" borderId="4" xfId="0" applyNumberFormat="1" applyFont="1" applyFill="1" applyBorder="1" applyAlignment="1">
      <alignment horizontal="center" vertical="center"/>
    </xf>
    <xf numFmtId="0" fontId="36" fillId="0" borderId="1" xfId="0" applyFont="1" applyFill="1" applyBorder="1"/>
    <xf numFmtId="0" fontId="36" fillId="0" borderId="36" xfId="0" applyFont="1" applyFill="1" applyBorder="1"/>
    <xf numFmtId="0" fontId="36" fillId="0" borderId="35" xfId="0" applyFont="1" applyFill="1" applyBorder="1"/>
    <xf numFmtId="0" fontId="36" fillId="0" borderId="7" xfId="0" applyFont="1" applyFill="1" applyBorder="1"/>
    <xf numFmtId="0" fontId="36" fillId="0" borderId="2" xfId="0" applyFont="1" applyFill="1" applyBorder="1"/>
    <xf numFmtId="0" fontId="36" fillId="0" borderId="6" xfId="0" applyFont="1" applyFill="1" applyBorder="1"/>
    <xf numFmtId="0" fontId="33" fillId="0" borderId="12" xfId="0" applyFont="1" applyFill="1" applyBorder="1"/>
    <xf numFmtId="165" fontId="45" fillId="0" borderId="3" xfId="0" applyNumberFormat="1" applyFont="1" applyFill="1" applyBorder="1" applyAlignment="1">
      <alignment horizontal="center" vertical="center"/>
    </xf>
    <xf numFmtId="165" fontId="45" fillId="0" borderId="4" xfId="0" applyNumberFormat="1" applyFont="1" applyFill="1" applyBorder="1" applyAlignment="1">
      <alignment horizontal="center" vertical="center"/>
    </xf>
    <xf numFmtId="0" fontId="47" fillId="0" borderId="3" xfId="0" applyFont="1" applyFill="1" applyBorder="1" applyAlignment="1">
      <alignment horizontal="center" wrapText="1"/>
    </xf>
    <xf numFmtId="0" fontId="47" fillId="0" borderId="4" xfId="0" applyFont="1" applyFill="1" applyBorder="1" applyAlignment="1">
      <alignment horizontal="center" wrapText="1"/>
    </xf>
    <xf numFmtId="0" fontId="33" fillId="0" borderId="1" xfId="0" applyFont="1" applyFill="1" applyBorder="1"/>
    <xf numFmtId="0" fontId="37" fillId="0" borderId="3" xfId="0" applyFont="1" applyFill="1" applyBorder="1" applyAlignment="1">
      <alignment horizontal="center"/>
    </xf>
    <xf numFmtId="0" fontId="37" fillId="0" borderId="35" xfId="0" applyFont="1" applyFill="1" applyBorder="1" applyAlignment="1">
      <alignment horizontal="center" wrapText="1"/>
    </xf>
    <xf numFmtId="0" fontId="33" fillId="0" borderId="35" xfId="0" applyFont="1" applyFill="1" applyBorder="1"/>
    <xf numFmtId="0" fontId="37" fillId="0" borderId="5" xfId="0" applyFont="1" applyFill="1" applyBorder="1" applyAlignment="1">
      <alignment horizontal="center" vertical="center"/>
    </xf>
    <xf numFmtId="0" fontId="33" fillId="0" borderId="7" xfId="0" applyFont="1" applyFill="1" applyBorder="1"/>
    <xf numFmtId="0" fontId="33" fillId="0" borderId="2" xfId="0" applyFont="1" applyFill="1" applyBorder="1"/>
    <xf numFmtId="0" fontId="33" fillId="0" borderId="6" xfId="0" applyFont="1" applyFill="1" applyBorder="1"/>
    <xf numFmtId="164" fontId="48" fillId="0" borderId="12" xfId="0" applyNumberFormat="1" applyFont="1" applyFill="1" applyBorder="1" applyAlignment="1">
      <alignment horizontal="center" vertical="center"/>
    </xf>
    <xf numFmtId="0" fontId="40" fillId="0" borderId="12" xfId="0" applyFont="1" applyFill="1" applyBorder="1" applyAlignment="1">
      <alignment horizontal="center" vertical="center" wrapText="1"/>
    </xf>
    <xf numFmtId="0" fontId="37" fillId="0" borderId="4" xfId="0" applyFont="1" applyFill="1" applyBorder="1" applyAlignment="1">
      <alignment horizontal="center"/>
    </xf>
    <xf numFmtId="0" fontId="37" fillId="0" borderId="3" xfId="0" applyFont="1" applyFill="1" applyBorder="1" applyAlignment="1">
      <alignment horizontal="center" wrapText="1"/>
    </xf>
    <xf numFmtId="0" fontId="33" fillId="0" borderId="4" xfId="0" applyFont="1" applyFill="1" applyBorder="1" applyAlignment="1"/>
    <xf numFmtId="0" fontId="37" fillId="0" borderId="35"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3" fillId="0" borderId="36" xfId="0" applyFont="1" applyFill="1" applyBorder="1" applyAlignment="1">
      <alignment vertical="center"/>
    </xf>
    <xf numFmtId="0" fontId="33" fillId="0" borderId="35" xfId="0" applyFont="1" applyFill="1" applyBorder="1" applyAlignment="1">
      <alignment vertical="center"/>
    </xf>
    <xf numFmtId="0" fontId="35" fillId="0" borderId="26" xfId="0" applyFont="1" applyFill="1" applyBorder="1" applyAlignment="1">
      <alignment horizontal="center" vertical="center"/>
    </xf>
    <xf numFmtId="0" fontId="35"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6" fillId="0" borderId="8" xfId="0" applyFont="1" applyFill="1" applyBorder="1"/>
    <xf numFmtId="0" fontId="36" fillId="0" borderId="28" xfId="0" applyFont="1" applyFill="1" applyBorder="1"/>
    <xf numFmtId="166" fontId="40" fillId="0" borderId="6" xfId="0" applyNumberFormat="1" applyFont="1" applyFill="1" applyBorder="1" applyAlignment="1">
      <alignment horizontal="center" vertical="center"/>
    </xf>
    <xf numFmtId="166" fontId="40" fillId="0" borderId="7" xfId="0" applyNumberFormat="1" applyFont="1" applyFill="1" applyBorder="1" applyAlignment="1">
      <alignment horizontal="center" vertical="center"/>
    </xf>
    <xf numFmtId="0" fontId="36" fillId="0" borderId="5" xfId="0" applyFont="1" applyFill="1" applyBorder="1" applyAlignment="1">
      <alignment horizontal="center" vertical="center"/>
    </xf>
    <xf numFmtId="2" fontId="36" fillId="11" borderId="24" xfId="0" applyNumberFormat="1" applyFont="1" applyFill="1" applyBorder="1" applyAlignment="1">
      <alignment vertical="center" wrapText="1"/>
    </xf>
    <xf numFmtId="0" fontId="68" fillId="0" borderId="1" xfId="0" applyFont="1" applyBorder="1" applyAlignment="1">
      <alignment horizontal="center" vertical="center"/>
    </xf>
    <xf numFmtId="0" fontId="35" fillId="0" borderId="30" xfId="0" applyFont="1" applyFill="1" applyBorder="1" applyAlignment="1">
      <alignment horizontal="center"/>
    </xf>
    <xf numFmtId="0" fontId="35" fillId="0" borderId="14" xfId="0" applyFont="1" applyFill="1" applyBorder="1" applyAlignment="1">
      <alignment horizontal="center"/>
    </xf>
    <xf numFmtId="0" fontId="35" fillId="0" borderId="13" xfId="0" applyFont="1" applyFill="1" applyBorder="1" applyAlignment="1">
      <alignment horizontal="center"/>
    </xf>
    <xf numFmtId="0" fontId="35" fillId="0" borderId="13" xfId="0" applyFont="1" applyFill="1" applyBorder="1" applyAlignment="1">
      <alignment horizontal="center" vertical="center" wrapText="1"/>
    </xf>
    <xf numFmtId="0" fontId="35" fillId="0" borderId="14" xfId="0" applyFont="1" applyFill="1" applyBorder="1" applyAlignment="1">
      <alignment horizontal="center" vertical="center"/>
    </xf>
    <xf numFmtId="166" fontId="40" fillId="0" borderId="21" xfId="0" applyNumberFormat="1" applyFont="1" applyFill="1" applyBorder="1" applyAlignment="1">
      <alignment horizontal="center" vertical="center"/>
    </xf>
    <xf numFmtId="0" fontId="36" fillId="0" borderId="22"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37" xfId="0" applyFont="1" applyFill="1" applyBorder="1" applyAlignment="1">
      <alignment horizontal="center" vertical="center"/>
    </xf>
    <xf numFmtId="10" fontId="58" fillId="6" borderId="10" xfId="11" applyNumberFormat="1" applyFont="1" applyFill="1" applyBorder="1" applyAlignment="1">
      <alignment horizontal="center" vertical="center"/>
    </xf>
    <xf numFmtId="0" fontId="8" fillId="0" borderId="10" xfId="0" applyNumberFormat="1" applyFont="1" applyFill="1" applyBorder="1" applyAlignment="1">
      <alignment horizontal="left" vertical="top" wrapText="1"/>
    </xf>
    <xf numFmtId="0" fontId="14" fillId="0" borderId="10" xfId="11" applyNumberFormat="1" applyFont="1" applyFill="1" applyBorder="1" applyAlignment="1">
      <alignment horizontal="left" vertical="top" wrapText="1"/>
    </xf>
    <xf numFmtId="0" fontId="0" fillId="11" borderId="10" xfId="0" applyFont="1" applyFill="1" applyBorder="1" applyAlignment="1"/>
    <xf numFmtId="0" fontId="8" fillId="0" borderId="10" xfId="0" applyNumberFormat="1" applyFont="1" applyFill="1" applyBorder="1" applyAlignment="1">
      <alignment horizontal="left" vertical="top"/>
    </xf>
    <xf numFmtId="0" fontId="8" fillId="11" borderId="10" xfId="0" applyNumberFormat="1" applyFont="1" applyFill="1" applyBorder="1" applyAlignment="1">
      <alignment horizontal="left" vertical="top" wrapText="1"/>
    </xf>
    <xf numFmtId="0" fontId="8" fillId="2" borderId="10" xfId="0" applyNumberFormat="1" applyFont="1" applyFill="1" applyBorder="1" applyAlignment="1">
      <alignment horizontal="left" vertical="top" wrapText="1"/>
    </xf>
    <xf numFmtId="10" fontId="16" fillId="0" borderId="10" xfId="11" applyNumberFormat="1" applyFont="1" applyFill="1" applyBorder="1" applyAlignment="1">
      <alignment horizontal="left" vertical="top" wrapText="1"/>
    </xf>
    <xf numFmtId="10" fontId="14" fillId="0" borderId="10" xfId="11" applyNumberFormat="1" applyFont="1" applyFill="1" applyBorder="1" applyAlignment="1">
      <alignment horizontal="left" vertical="top" wrapText="1"/>
    </xf>
    <xf numFmtId="0" fontId="16" fillId="0" borderId="10" xfId="11" applyNumberFormat="1" applyFont="1" applyFill="1" applyBorder="1" applyAlignment="1">
      <alignment horizontal="left" vertical="top" wrapText="1"/>
    </xf>
    <xf numFmtId="0" fontId="14" fillId="0" borderId="10" xfId="11" applyNumberFormat="1" applyFont="1" applyFill="1" applyBorder="1" applyAlignment="1">
      <alignment horizontal="left" vertical="top"/>
    </xf>
    <xf numFmtId="0" fontId="14" fillId="2" borderId="10" xfId="11" applyNumberFormat="1" applyFont="1" applyFill="1" applyBorder="1" applyAlignment="1">
      <alignment horizontal="left" vertical="top" wrapText="1"/>
    </xf>
    <xf numFmtId="0" fontId="12" fillId="11" borderId="10" xfId="0" applyNumberFormat="1" applyFont="1" applyFill="1" applyBorder="1" applyAlignment="1">
      <alignment horizontal="left" vertical="top"/>
    </xf>
    <xf numFmtId="0" fontId="11" fillId="0" borderId="10" xfId="0" applyNumberFormat="1" applyFont="1" applyFill="1" applyBorder="1" applyAlignment="1">
      <alignment horizontal="left" vertical="top" wrapText="1"/>
    </xf>
    <xf numFmtId="0" fontId="62" fillId="0" borderId="10" xfId="0" applyNumberFormat="1" applyFont="1" applyFill="1" applyBorder="1" applyAlignment="1">
      <alignment horizontal="left" vertical="top" wrapText="1"/>
    </xf>
    <xf numFmtId="0" fontId="11" fillId="0" borderId="10" xfId="0" applyNumberFormat="1" applyFont="1" applyFill="1" applyBorder="1" applyAlignment="1">
      <alignment horizontal="left" vertical="top"/>
    </xf>
    <xf numFmtId="0" fontId="11" fillId="11" borderId="10" xfId="0" applyNumberFormat="1" applyFont="1" applyFill="1" applyBorder="1" applyAlignment="1">
      <alignment horizontal="left" vertical="top"/>
    </xf>
    <xf numFmtId="0" fontId="11" fillId="0" borderId="10" xfId="0" applyFont="1" applyFill="1" applyBorder="1" applyAlignment="1">
      <alignment horizontal="left" vertical="center"/>
    </xf>
    <xf numFmtId="0" fontId="11" fillId="0" borderId="10" xfId="0" applyFont="1" applyBorder="1" applyAlignment="1">
      <alignment horizontal="left" vertical="top" wrapText="1"/>
    </xf>
    <xf numFmtId="0" fontId="11" fillId="0" borderId="10" xfId="0" applyFont="1" applyBorder="1" applyAlignment="1">
      <alignment horizontal="left" vertical="top"/>
    </xf>
    <xf numFmtId="0" fontId="11" fillId="2" borderId="10" xfId="0" applyNumberFormat="1" applyFont="1" applyFill="1" applyBorder="1" applyAlignment="1">
      <alignment horizontal="left" vertical="top" wrapText="1"/>
    </xf>
    <xf numFmtId="10" fontId="6" fillId="0" borderId="10" xfId="11" applyNumberFormat="1" applyFont="1" applyFill="1" applyBorder="1" applyAlignment="1">
      <alignment horizontal="left" vertical="top"/>
    </xf>
    <xf numFmtId="10" fontId="6" fillId="0" borderId="10" xfId="11" applyNumberFormat="1" applyFont="1" applyFill="1" applyBorder="1" applyAlignment="1">
      <alignment horizontal="left" vertical="top" wrapText="1"/>
    </xf>
    <xf numFmtId="0" fontId="12" fillId="11" borderId="10" xfId="0" applyFont="1" applyFill="1" applyBorder="1" applyAlignment="1"/>
    <xf numFmtId="10" fontId="6" fillId="0" borderId="10" xfId="11" applyNumberFormat="1" applyFont="1" applyFill="1" applyBorder="1" applyAlignment="1">
      <alignment horizontal="left" vertical="center" wrapText="1"/>
    </xf>
    <xf numFmtId="0" fontId="6" fillId="0" borderId="10" xfId="18" applyFont="1" applyFill="1" applyBorder="1" applyAlignment="1">
      <alignment vertical="center" wrapText="1"/>
    </xf>
    <xf numFmtId="0" fontId="6" fillId="0" borderId="10" xfId="18" applyFont="1" applyFill="1" applyBorder="1" applyAlignment="1">
      <alignment vertical="top" wrapText="1"/>
    </xf>
    <xf numFmtId="0" fontId="12" fillId="11" borderId="10" xfId="0" applyNumberFormat="1" applyFont="1" applyFill="1" applyBorder="1" applyAlignment="1">
      <alignment horizontal="left" vertical="top" wrapText="1"/>
    </xf>
    <xf numFmtId="0" fontId="64" fillId="0" borderId="10" xfId="0" applyNumberFormat="1" applyFont="1" applyBorder="1" applyAlignment="1">
      <alignment horizontal="left" vertical="top" wrapText="1"/>
    </xf>
    <xf numFmtId="10" fontId="58" fillId="11" borderId="10" xfId="52" applyNumberFormat="1" applyFont="1" applyFill="1" applyBorder="1" applyAlignment="1">
      <alignment horizontal="center" vertical="center"/>
    </xf>
    <xf numFmtId="10" fontId="14" fillId="0" borderId="10" xfId="52" applyNumberFormat="1" applyFont="1" applyFill="1" applyBorder="1" applyAlignment="1">
      <alignment horizontal="center" vertical="center"/>
    </xf>
    <xf numFmtId="0" fontId="14" fillId="0" borderId="10" xfId="52" applyNumberFormat="1" applyFont="1" applyFill="1" applyBorder="1" applyAlignment="1">
      <alignment horizontal="center" vertical="center" wrapText="1"/>
    </xf>
    <xf numFmtId="10" fontId="14" fillId="0" borderId="10" xfId="52" applyNumberFormat="1" applyFont="1" applyFill="1" applyBorder="1" applyAlignment="1">
      <alignment horizontal="center" vertical="center" wrapText="1"/>
    </xf>
    <xf numFmtId="0" fontId="0" fillId="11" borderId="10" xfId="0" applyFill="1" applyBorder="1"/>
    <xf numFmtId="0" fontId="12" fillId="0" borderId="10" xfId="0" applyFont="1" applyBorder="1" applyAlignment="1">
      <alignment horizontal="center" vertical="center"/>
    </xf>
    <xf numFmtId="0" fontId="12" fillId="0" borderId="10" xfId="0" applyFont="1" applyBorder="1" applyAlignment="1">
      <alignment vertical="center" wrapText="1"/>
    </xf>
    <xf numFmtId="0" fontId="12" fillId="0" borderId="10" xfId="0" applyFont="1" applyBorder="1" applyAlignment="1">
      <alignment wrapText="1"/>
    </xf>
    <xf numFmtId="0" fontId="12" fillId="0" borderId="10" xfId="0" applyFont="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left" vertical="top"/>
    </xf>
    <xf numFmtId="0" fontId="43" fillId="0" borderId="10" xfId="0" applyFont="1" applyBorder="1" applyAlignment="1">
      <alignment vertical="center"/>
    </xf>
    <xf numFmtId="0" fontId="12" fillId="0" borderId="10" xfId="0" applyFont="1" applyBorder="1" applyAlignment="1">
      <alignment vertical="top" wrapText="1"/>
    </xf>
    <xf numFmtId="0" fontId="12" fillId="0" borderId="10" xfId="0" applyFont="1" applyBorder="1" applyAlignment="1">
      <alignment horizontal="left" wrapText="1"/>
    </xf>
    <xf numFmtId="0" fontId="12" fillId="0" borderId="10" xfId="0" applyFont="1" applyBorder="1" applyAlignment="1">
      <alignment horizontal="left"/>
    </xf>
    <xf numFmtId="0" fontId="12" fillId="0" borderId="10" xfId="0" applyFont="1" applyBorder="1" applyAlignment="1"/>
    <xf numFmtId="0" fontId="59" fillId="0" borderId="10" xfId="0" applyFont="1" applyBorder="1" applyAlignment="1">
      <alignment vertical="top"/>
    </xf>
    <xf numFmtId="0" fontId="14" fillId="0" borderId="10" xfId="52" applyNumberFormat="1" applyFont="1" applyFill="1" applyBorder="1" applyAlignment="1">
      <alignment horizontal="center" vertical="center"/>
    </xf>
    <xf numFmtId="0" fontId="6" fillId="3" borderId="10" xfId="11" applyNumberFormat="1" applyFont="1" applyFill="1" applyBorder="1" applyAlignment="1">
      <alignment horizontal="left" vertical="top"/>
    </xf>
    <xf numFmtId="0" fontId="61" fillId="3" borderId="10" xfId="11" applyNumberFormat="1" applyFont="1" applyFill="1" applyBorder="1" applyAlignment="1">
      <alignment horizontal="left" vertical="center" wrapText="1"/>
    </xf>
    <xf numFmtId="0" fontId="6" fillId="0" borderId="10" xfId="0" applyNumberFormat="1" applyFont="1" applyBorder="1" applyAlignment="1">
      <alignment horizontal="left" vertical="top"/>
    </xf>
    <xf numFmtId="0" fontId="32" fillId="0" borderId="1" xfId="0" applyFont="1" applyFill="1" applyBorder="1" applyAlignment="1">
      <alignment horizontal="center" vertical="center"/>
    </xf>
    <xf numFmtId="0" fontId="57" fillId="0" borderId="15" xfId="0" applyFont="1" applyFill="1" applyBorder="1" applyAlignment="1">
      <alignment horizontal="center" vertical="center" wrapText="1"/>
    </xf>
    <xf numFmtId="0" fontId="57" fillId="0" borderId="16" xfId="0" applyFont="1" applyFill="1" applyBorder="1" applyAlignment="1">
      <alignment horizontal="center" vertical="center" wrapText="1"/>
    </xf>
    <xf numFmtId="0" fontId="11" fillId="0" borderId="17" xfId="0" applyFont="1" applyFill="1" applyBorder="1" applyAlignment="1">
      <alignment vertical="center" wrapText="1"/>
    </xf>
    <xf numFmtId="0" fontId="32" fillId="0" borderId="14" xfId="0" applyFont="1" applyFill="1" applyBorder="1" applyAlignment="1">
      <alignment horizontal="center" vertical="center"/>
    </xf>
    <xf numFmtId="0" fontId="11" fillId="0" borderId="13" xfId="0" applyFont="1" applyFill="1" applyBorder="1" applyAlignment="1">
      <alignment vertical="center" wrapText="1"/>
    </xf>
    <xf numFmtId="0" fontId="34" fillId="0" borderId="24" xfId="0" applyFont="1" applyFill="1" applyBorder="1" applyAlignment="1">
      <alignment horizontal="center" vertical="center" wrapText="1"/>
    </xf>
    <xf numFmtId="0" fontId="43" fillId="0" borderId="1" xfId="0" applyFont="1" applyBorder="1" applyAlignment="1">
      <alignment vertical="top"/>
    </xf>
    <xf numFmtId="0" fontId="35" fillId="0" borderId="21" xfId="0" applyFont="1" applyFill="1" applyBorder="1" applyAlignment="1">
      <alignment horizontal="center" vertical="center"/>
    </xf>
    <xf numFmtId="0" fontId="10" fillId="0" borderId="15" xfId="0" applyFont="1" applyFill="1" applyBorder="1" applyAlignment="1">
      <alignment horizontal="center" vertical="center"/>
    </xf>
    <xf numFmtId="0" fontId="6" fillId="0" borderId="16" xfId="0" applyFont="1" applyFill="1" applyBorder="1"/>
    <xf numFmtId="0" fontId="6" fillId="0" borderId="17" xfId="0" applyFont="1" applyFill="1" applyBorder="1"/>
    <xf numFmtId="0" fontId="33" fillId="0" borderId="13" xfId="0" applyFont="1" applyFill="1" applyBorder="1"/>
  </cellXfs>
  <cellStyles count="73">
    <cellStyle name="Ênfase1 2" xfId="24"/>
    <cellStyle name="Excel Built-in Normal 3" xfId="25"/>
    <cellStyle name="Moeda" xfId="1" builtinId="4"/>
    <cellStyle name="Moeda 2" xfId="5"/>
    <cellStyle name="Moeda 2 2" xfId="27"/>
    <cellStyle name="Moeda 2 2 2" xfId="58"/>
    <cellStyle name="Moeda 2 3" xfId="50"/>
    <cellStyle name="Moeda 3" xfId="7"/>
    <cellStyle name="Moeda 3 2" xfId="28"/>
    <cellStyle name="Moeda 3 2 2" xfId="59"/>
    <cellStyle name="Moeda 3 3" xfId="44"/>
    <cellStyle name="Moeda 3 3 2" xfId="70"/>
    <cellStyle name="Moeda 4" xfId="22"/>
    <cellStyle name="Moeda 4 2" xfId="29"/>
    <cellStyle name="Moeda 4 2 2" xfId="60"/>
    <cellStyle name="Moeda 4 3" xfId="56"/>
    <cellStyle name="Moeda 5" xfId="4"/>
    <cellStyle name="Moeda 5 2" xfId="21"/>
    <cellStyle name="Moeda 6" xfId="26"/>
    <cellStyle name="Moeda 6 2" xfId="57"/>
    <cellStyle name="Moeda 7" xfId="49"/>
    <cellStyle name="Normal" xfId="0" builtinId="0"/>
    <cellStyle name="Normal 10" xfId="3"/>
    <cellStyle name="Normal 10 2" xfId="19"/>
    <cellStyle name="Normal 158" xfId="30"/>
    <cellStyle name="Normal 2" xfId="2"/>
    <cellStyle name="Normal 2 2" xfId="18"/>
    <cellStyle name="Normal 2 2 3" xfId="31"/>
    <cellStyle name="Normal 3" xfId="6"/>
    <cellStyle name="Normal 3 2" xfId="13"/>
    <cellStyle name="Normal 3 2 2" xfId="53"/>
    <cellStyle name="Normal 3 3" xfId="32"/>
    <cellStyle name="Normal 3 3 2" xfId="61"/>
    <cellStyle name="Normal 4" xfId="14"/>
    <cellStyle name="Normal 5" xfId="16"/>
    <cellStyle name="Normal 5 2" xfId="23"/>
    <cellStyle name="Normal 6" xfId="20"/>
    <cellStyle name="Normal 7" xfId="48"/>
    <cellStyle name="Porcentagem" xfId="11" builtinId="5"/>
    <cellStyle name="Porcentagem 2" xfId="34"/>
    <cellStyle name="Porcentagem 3" xfId="9"/>
    <cellStyle name="Porcentagem 3 2" xfId="35"/>
    <cellStyle name="Porcentagem 3 2 2" xfId="62"/>
    <cellStyle name="Porcentagem 3 3" xfId="45"/>
    <cellStyle name="Porcentagem 3 3 2" xfId="71"/>
    <cellStyle name="Porcentagem 3 4" xfId="51"/>
    <cellStyle name="Porcentagem 4" xfId="8"/>
    <cellStyle name="Porcentagem 4 2" xfId="36"/>
    <cellStyle name="Porcentagem 5" xfId="33"/>
    <cellStyle name="Porcentagem 6" xfId="47"/>
    <cellStyle name="Porcentagem 7" xfId="52"/>
    <cellStyle name="Vírgula 2" xfId="15"/>
    <cellStyle name="Vírgula 2 2" xfId="38"/>
    <cellStyle name="Vírgula 2 2 2" xfId="64"/>
    <cellStyle name="Vírgula 2 3" xfId="39"/>
    <cellStyle name="Vírgula 2 3 2" xfId="65"/>
    <cellStyle name="Vírgula 2 4" xfId="12"/>
    <cellStyle name="Vírgula 2 4 2" xfId="40"/>
    <cellStyle name="Vírgula 2 4 2 2" xfId="66"/>
    <cellStyle name="Vírgula 2 5" xfId="37"/>
    <cellStyle name="Vírgula 2 5 2" xfId="63"/>
    <cellStyle name="Vírgula 2 6" xfId="54"/>
    <cellStyle name="Vírgula 3" xfId="17"/>
    <cellStyle name="Vírgula 3 2" xfId="41"/>
    <cellStyle name="Vírgula 3 2 2" xfId="67"/>
    <cellStyle name="Vírgula 3 3" xfId="55"/>
    <cellStyle name="Vírgula 4" xfId="10"/>
    <cellStyle name="Vírgula 4 2" xfId="42"/>
    <cellStyle name="Vírgula 4 2 2" xfId="68"/>
    <cellStyle name="Vírgula 4 3" xfId="46"/>
    <cellStyle name="Vírgula 4 3 2" xfId="72"/>
    <cellStyle name="Vírgula 7" xfId="43"/>
    <cellStyle name="Vírgula 7 2" xfId="69"/>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174716</xdr:colOff>
      <xdr:row>0</xdr:row>
      <xdr:rowOff>171450</xdr:rowOff>
    </xdr:from>
    <xdr:to>
      <xdr:col>1</xdr:col>
      <xdr:colOff>275271</xdr:colOff>
      <xdr:row>2</xdr:row>
      <xdr:rowOff>236765</xdr:rowOff>
    </xdr:to>
    <xdr:pic>
      <xdr:nvPicPr>
        <xdr:cNvPr id="4" name="Imagem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4716" y="171450"/>
          <a:ext cx="685662" cy="759279"/>
        </a:xfrm>
        <a:prstGeom prst="rect">
          <a:avLst/>
        </a:prstGeom>
      </xdr:spPr>
    </xdr:pic>
    <xdr:clientData/>
  </xdr:twoCellAnchor>
  <xdr:twoCellAnchor editAs="oneCell">
    <xdr:from>
      <xdr:col>13</xdr:col>
      <xdr:colOff>342899</xdr:colOff>
      <xdr:row>0</xdr:row>
      <xdr:rowOff>121376</xdr:rowOff>
    </xdr:from>
    <xdr:to>
      <xdr:col>14</xdr:col>
      <xdr:colOff>819008</xdr:colOff>
      <xdr:row>2</xdr:row>
      <xdr:rowOff>232411</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77756" y="121376"/>
          <a:ext cx="1333359" cy="804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16</xdr:row>
      <xdr:rowOff>195260</xdr:rowOff>
    </xdr:from>
    <xdr:ext cx="3924300" cy="441211"/>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xmlns="" id="{00000000-0008-0000-0800-000002000000}"/>
                </a:ext>
              </a:extLst>
            </xdr:cNvPr>
            <xdr:cNvSpPr txBox="1"/>
          </xdr:nvSpPr>
          <xdr:spPr>
            <a:xfrm>
              <a:off x="2703195" y="3982400"/>
              <a:ext cx="3924300" cy="441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pt-BR" sz="1800" b="1" i="1">
                      <a:latin typeface="Cambria Math" panose="02040503050406030204" pitchFamily="18" charset="0"/>
                    </a:rPr>
                    <m:t>𝑩𝑫𝑰</m:t>
                  </m:r>
                  <m:r>
                    <a:rPr lang="pt-BR" sz="1800" b="1" i="1">
                      <a:latin typeface="Cambria Math" panose="02040503050406030204" pitchFamily="18" charset="0"/>
                    </a:rPr>
                    <m:t>=</m:t>
                  </m:r>
                  <m:d>
                    <m:dPr>
                      <m:begChr m:val="⌊"/>
                      <m:endChr m:val="⌋"/>
                      <m:ctrlPr>
                        <a:rPr lang="pt-BR" sz="1800" b="1" i="1">
                          <a:latin typeface="Cambria Math" panose="02040503050406030204" pitchFamily="18" charset="0"/>
                        </a:rPr>
                      </m:ctrlPr>
                    </m:dPr>
                    <m:e>
                      <m:f>
                        <m:fPr>
                          <m:ctrlPr>
                            <a:rPr lang="pt-BR" sz="1800" b="1" i="1">
                              <a:solidFill>
                                <a:schemeClr val="tx1"/>
                              </a:solidFill>
                              <a:effectLst/>
                              <a:latin typeface="Cambria Math" panose="02040503050406030204" pitchFamily="18" charset="0"/>
                              <a:ea typeface="+mn-ea"/>
                              <a:cs typeface="+mn-cs"/>
                            </a:rPr>
                          </m:ctrlPr>
                        </m:fPr>
                        <m:num>
                          <m:d>
                            <m:dPr>
                              <m:ctrlPr>
                                <a:rPr lang="pt-BR" sz="1800" b="1" i="1">
                                  <a:solidFill>
                                    <a:schemeClr val="tx1"/>
                                  </a:solidFill>
                                  <a:effectLst/>
                                  <a:latin typeface="Cambria Math" panose="02040503050406030204" pitchFamily="18" charset="0"/>
                                  <a:ea typeface="+mn-ea"/>
                                  <a:cs typeface="+mn-cs"/>
                                </a:rPr>
                              </m:ctrlPr>
                            </m:dPr>
                            <m:e>
                              <m:r>
                                <a:rPr lang="pt-BR" sz="1800" b="1" i="1">
                                  <a:solidFill>
                                    <a:schemeClr val="tx1"/>
                                  </a:solidFill>
                                  <a:effectLst/>
                                  <a:latin typeface="Cambria Math" panose="02040503050406030204" pitchFamily="18" charset="0"/>
                                  <a:ea typeface="+mn-ea"/>
                                  <a:cs typeface="+mn-cs"/>
                                </a:rPr>
                                <m:t>𝟏</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𝑨𝑪</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𝑺</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𝑹</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𝑮</m:t>
                              </m:r>
                              <m:r>
                                <m:rPr>
                                  <m:nor/>
                                </m:rPr>
                                <a:rPr lang="pt-BR" sz="1800" b="1" i="1">
                                  <a:solidFill>
                                    <a:schemeClr val="tx1"/>
                                  </a:solidFill>
                                  <a:effectLst/>
                                  <a:latin typeface="+mn-lt"/>
                                  <a:ea typeface="+mn-ea"/>
                                  <a:cs typeface="+mn-cs"/>
                                </a:rPr>
                                <m:t> </m:t>
                              </m:r>
                            </m:e>
                          </m:d>
                          <m:d>
                            <m:dPr>
                              <m:ctrlPr>
                                <a:rPr lang="pt-BR" sz="1800" b="1" i="1">
                                  <a:solidFill>
                                    <a:schemeClr val="tx1"/>
                                  </a:solidFill>
                                  <a:effectLst/>
                                  <a:latin typeface="Cambria Math" panose="02040503050406030204" pitchFamily="18" charset="0"/>
                                  <a:ea typeface="+mn-ea"/>
                                  <a:cs typeface="+mn-cs"/>
                                </a:rPr>
                              </m:ctrlPr>
                            </m:dPr>
                            <m:e>
                              <m:r>
                                <a:rPr lang="pt-BR" sz="1800" b="1" i="1">
                                  <a:solidFill>
                                    <a:schemeClr val="tx1"/>
                                  </a:solidFill>
                                  <a:effectLst/>
                                  <a:latin typeface="Cambria Math" panose="02040503050406030204" pitchFamily="18" charset="0"/>
                                  <a:ea typeface="+mn-ea"/>
                                  <a:cs typeface="+mn-cs"/>
                                </a:rPr>
                                <m:t>𝟏</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𝑫𝑭</m:t>
                              </m:r>
                              <m:r>
                                <a:rPr lang="pt-BR" sz="1800" b="1" i="1">
                                  <a:solidFill>
                                    <a:schemeClr val="tx1"/>
                                  </a:solidFill>
                                  <a:effectLst/>
                                  <a:latin typeface="Cambria Math" panose="02040503050406030204" pitchFamily="18" charset="0"/>
                                  <a:ea typeface="+mn-ea"/>
                                  <a:cs typeface="+mn-cs"/>
                                </a:rPr>
                                <m:t>)</m:t>
                              </m:r>
                            </m:e>
                          </m:d>
                          <m:d>
                            <m:dPr>
                              <m:ctrlPr>
                                <a:rPr lang="pt-BR" sz="1800" b="1" i="1">
                                  <a:solidFill>
                                    <a:schemeClr val="tx1"/>
                                  </a:solidFill>
                                  <a:effectLst/>
                                  <a:latin typeface="Cambria Math" panose="02040503050406030204" pitchFamily="18" charset="0"/>
                                  <a:ea typeface="+mn-ea"/>
                                  <a:cs typeface="+mn-cs"/>
                                </a:rPr>
                              </m:ctrlPr>
                            </m:dPr>
                            <m:e>
                              <m:r>
                                <a:rPr lang="pt-BR" sz="1800" b="1" i="1">
                                  <a:solidFill>
                                    <a:schemeClr val="tx1"/>
                                  </a:solidFill>
                                  <a:effectLst/>
                                  <a:latin typeface="Cambria Math" panose="02040503050406030204" pitchFamily="18" charset="0"/>
                                  <a:ea typeface="+mn-ea"/>
                                  <a:cs typeface="+mn-cs"/>
                                </a:rPr>
                                <m:t>𝟏</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𝑳</m:t>
                              </m:r>
                            </m:e>
                          </m:d>
                          <m:r>
                            <m:rPr>
                              <m:nor/>
                            </m:rPr>
                            <a:rPr lang="pt-BR" sz="1800" b="1" i="1">
                              <a:solidFill>
                                <a:schemeClr val="tx1"/>
                              </a:solidFill>
                              <a:effectLst/>
                              <a:latin typeface="+mn-lt"/>
                              <a:ea typeface="+mn-ea"/>
                              <a:cs typeface="+mn-cs"/>
                            </a:rPr>
                            <m:t> </m:t>
                          </m:r>
                        </m:num>
                        <m:den>
                          <m:d>
                            <m:dPr>
                              <m:ctrlPr>
                                <a:rPr lang="pt-BR" sz="1800" b="1" i="1">
                                  <a:solidFill>
                                    <a:schemeClr val="tx1"/>
                                  </a:solidFill>
                                  <a:effectLst/>
                                  <a:latin typeface="Cambria Math" panose="02040503050406030204" pitchFamily="18" charset="0"/>
                                  <a:ea typeface="+mn-ea"/>
                                  <a:cs typeface="+mn-cs"/>
                                </a:rPr>
                              </m:ctrlPr>
                            </m:dPr>
                            <m:e>
                              <m:r>
                                <a:rPr lang="pt-BR" sz="1800" b="1" i="1">
                                  <a:solidFill>
                                    <a:schemeClr val="tx1"/>
                                  </a:solidFill>
                                  <a:effectLst/>
                                  <a:latin typeface="Cambria Math" panose="02040503050406030204" pitchFamily="18" charset="0"/>
                                  <a:ea typeface="+mn-ea"/>
                                  <a:cs typeface="+mn-cs"/>
                                </a:rPr>
                                <m:t>𝟏</m:t>
                              </m:r>
                              <m:r>
                                <a:rPr lang="pt-BR" sz="1800" b="1" i="1">
                                  <a:solidFill>
                                    <a:schemeClr val="tx1"/>
                                  </a:solidFill>
                                  <a:effectLst/>
                                  <a:latin typeface="Cambria Math" panose="02040503050406030204" pitchFamily="18" charset="0"/>
                                  <a:ea typeface="+mn-ea"/>
                                  <a:cs typeface="+mn-cs"/>
                                </a:rPr>
                                <m:t>−</m:t>
                              </m:r>
                              <m:r>
                                <a:rPr lang="pt-BR" sz="1800" b="1" i="1">
                                  <a:solidFill>
                                    <a:schemeClr val="tx1"/>
                                  </a:solidFill>
                                  <a:effectLst/>
                                  <a:latin typeface="Cambria Math" panose="02040503050406030204" pitchFamily="18" charset="0"/>
                                  <a:ea typeface="+mn-ea"/>
                                  <a:cs typeface="+mn-cs"/>
                                </a:rPr>
                                <m:t>𝑰</m:t>
                              </m:r>
                            </m:e>
                          </m:d>
                        </m:den>
                      </m:f>
                      <m:r>
                        <m:rPr>
                          <m:nor/>
                        </m:rPr>
                        <a:rPr lang="pt-BR" sz="1800" b="1" i="1">
                          <a:effectLst/>
                        </a:rPr>
                        <m:t> </m:t>
                      </m:r>
                    </m:e>
                  </m:d>
                </m:oMath>
              </a14:m>
              <a:r>
                <a:rPr lang="pt-BR" sz="1800" b="1" i="1"/>
                <a:t>-1</a:t>
              </a:r>
            </a:p>
          </xdr:txBody>
        </xdr:sp>
      </mc:Choice>
      <mc:Fallback xmlns="">
        <xdr:sp macro="" textlink="">
          <xdr:nvSpPr>
            <xdr:cNvPr id="2" name="CaixaDeTexto 1">
              <a:extLst>
                <a:ext uri="{FF2B5EF4-FFF2-40B4-BE49-F238E27FC236}">
                  <a16:creationId xmlns:a16="http://schemas.microsoft.com/office/drawing/2014/main" id="{00000000-0008-0000-0800-000002000000}"/>
                </a:ext>
              </a:extLst>
            </xdr:cNvPr>
            <xdr:cNvSpPr txBox="1"/>
          </xdr:nvSpPr>
          <xdr:spPr>
            <a:xfrm>
              <a:off x="2703195" y="3982400"/>
              <a:ext cx="3924300" cy="441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800" b="1" i="0">
                  <a:latin typeface="Cambria Math" panose="02040503050406030204" pitchFamily="18" charset="0"/>
                </a:rPr>
                <a:t>𝑩𝑫𝑰=⌊</a:t>
              </a:r>
              <a:r>
                <a:rPr lang="pt-BR" sz="1800" b="1" i="0">
                  <a:solidFill>
                    <a:schemeClr val="tx1"/>
                  </a:solidFill>
                  <a:effectLst/>
                  <a:latin typeface="Cambria Math" panose="02040503050406030204" pitchFamily="18" charset="0"/>
                  <a:ea typeface="+mn-ea"/>
                  <a:cs typeface="+mn-cs"/>
                </a:rPr>
                <a:t>(𝟏+𝑨𝑪+𝑺+𝑹+𝑮</a:t>
              </a:r>
              <a:r>
                <a:rPr lang="pt-BR" sz="1800" b="1" i="0">
                  <a:solidFill>
                    <a:schemeClr val="tx1"/>
                  </a:solidFill>
                  <a:effectLst/>
                  <a:latin typeface="+mn-lt"/>
                  <a:ea typeface="+mn-ea"/>
                  <a:cs typeface="+mn-cs"/>
                </a:rPr>
                <a:t>" </a:t>
              </a:r>
              <a:r>
                <a:rPr lang="pt-BR" sz="1800" b="1" i="0">
                  <a:solidFill>
                    <a:schemeClr val="tx1"/>
                  </a:solidFill>
                  <a:effectLst/>
                  <a:latin typeface="Cambria Math" panose="02040503050406030204" pitchFamily="18" charset="0"/>
                  <a:ea typeface="+mn-ea"/>
                  <a:cs typeface="+mn-cs"/>
                </a:rPr>
                <a:t>" )(𝟏+𝑫𝑭))(𝟏+𝑳)</a:t>
              </a:r>
              <a:r>
                <a:rPr lang="pt-BR" sz="1800" b="1" i="0">
                  <a:solidFill>
                    <a:schemeClr val="tx1"/>
                  </a:solidFill>
                  <a:effectLst/>
                  <a:latin typeface="+mn-lt"/>
                  <a:ea typeface="+mn-ea"/>
                  <a:cs typeface="+mn-cs"/>
                </a:rPr>
                <a:t>" </a:t>
              </a:r>
              <a:r>
                <a:rPr lang="pt-BR" sz="1800" b="1" i="0">
                  <a:solidFill>
                    <a:schemeClr val="tx1"/>
                  </a:solidFill>
                  <a:effectLst/>
                  <a:latin typeface="Cambria Math" panose="02040503050406030204" pitchFamily="18" charset="0"/>
                  <a:ea typeface="+mn-ea"/>
                  <a:cs typeface="+mn-cs"/>
                </a:rPr>
                <a:t>" /((𝟏−𝑰) ) "</a:t>
              </a:r>
              <a:r>
                <a:rPr lang="pt-BR" sz="1800" b="1" i="0">
                  <a:effectLst/>
                </a:rPr>
                <a:t> </a:t>
              </a:r>
              <a:r>
                <a:rPr lang="pt-BR" sz="1800" b="1" i="0">
                  <a:effectLst/>
                  <a:latin typeface="Cambria Math" panose="02040503050406030204" pitchFamily="18" charset="0"/>
                </a:rPr>
                <a:t>" ⌋</a:t>
              </a:r>
              <a:r>
                <a:rPr lang="pt-BR" sz="1800" b="1" i="1"/>
                <a:t>-1</a:t>
              </a:r>
            </a:p>
          </xdr:txBody>
        </xdr:sp>
      </mc:Fallback>
    </mc:AlternateContent>
    <xdr:clientData/>
  </xdr:oneCellAnchor>
  <mc:AlternateContent xmlns:mc="http://schemas.openxmlformats.org/markup-compatibility/2006">
    <mc:Choice xmlns:a14="http://schemas.microsoft.com/office/drawing/2010/main" Requires="a14">
      <xdr:twoCellAnchor editAs="oneCell">
        <xdr:from>
          <xdr:col>0</xdr:col>
          <xdr:colOff>78105</xdr:colOff>
          <xdr:row>0</xdr:row>
          <xdr:rowOff>83820</xdr:rowOff>
        </xdr:from>
        <xdr:to>
          <xdr:col>0</xdr:col>
          <xdr:colOff>958638</xdr:colOff>
          <xdr:row>0</xdr:row>
          <xdr:rowOff>820420</xdr:rowOff>
        </xdr:to>
        <xdr:pic>
          <xdr:nvPicPr>
            <xdr:cNvPr id="3" name="Imagem 2">
              <a:extLst>
                <a:ext uri="{FF2B5EF4-FFF2-40B4-BE49-F238E27FC236}">
                  <a16:creationId xmlns:a16="http://schemas.microsoft.com/office/drawing/2014/main" xmlns="" id="{00000000-0008-0000-0800-000006000000}"/>
                </a:ext>
              </a:extLst>
            </xdr:cNvPr>
            <xdr:cNvPicPr>
              <a:picLocks noChangeAspect="1" noChangeArrowheads="1"/>
              <a:extLst>
                <a:ext uri="{84589F7E-364E-4C9E-8A38-B11213B215E9}">
                  <a14:cameraTool cellRange="IMAGEM_PREFEITURA" spid="_x0000_s4508"/>
                </a:ext>
              </a:extLst>
            </xdr:cNvPicPr>
          </xdr:nvPicPr>
          <xdr:blipFill>
            <a:blip xmlns:r="http://schemas.openxmlformats.org/officeDocument/2006/relationships" r:embed="rId1"/>
            <a:srcRect/>
            <a:stretch>
              <a:fillRect/>
            </a:stretch>
          </xdr:blipFill>
          <xdr:spPr bwMode="auto">
            <a:xfrm>
              <a:off x="78105" y="83820"/>
              <a:ext cx="880533" cy="736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22</xdr:col>
      <xdr:colOff>220980</xdr:colOff>
      <xdr:row>0</xdr:row>
      <xdr:rowOff>99060</xdr:rowOff>
    </xdr:from>
    <xdr:to>
      <xdr:col>25</xdr:col>
      <xdr:colOff>241412</xdr:colOff>
      <xdr:row>0</xdr:row>
      <xdr:rowOff>677092</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80220" y="99060"/>
          <a:ext cx="1224392" cy="5780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142875</xdr:colOff>
      <xdr:row>2</xdr:row>
      <xdr:rowOff>85725</xdr:rowOff>
    </xdr:from>
    <xdr:ext cx="1276350" cy="685800"/>
    <xdr:sp macro="" textlink="">
      <xdr:nvSpPr>
        <xdr:cNvPr id="3" name="Shape 3">
          <a:extLst>
            <a:ext uri="{FF2B5EF4-FFF2-40B4-BE49-F238E27FC236}">
              <a16:creationId xmlns:a16="http://schemas.microsoft.com/office/drawing/2014/main" xmlns="" id="{00000000-0008-0000-0100-000003000000}"/>
            </a:ext>
          </a:extLst>
        </xdr:cNvPr>
        <xdr:cNvSpPr/>
      </xdr:nvSpPr>
      <xdr:spPr>
        <a:xfrm>
          <a:off x="4707825" y="3441863"/>
          <a:ext cx="1276350" cy="676275"/>
        </a:xfrm>
        <a:prstGeom prst="wedgeRectCallout">
          <a:avLst>
            <a:gd name="adj1" fmla="val -20833"/>
            <a:gd name="adj2" fmla="val 62500"/>
          </a:avLst>
        </a:prstGeom>
        <a:solidFill>
          <a:srgbClr val="FF0000"/>
        </a:solid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i="0" u="none" strike="noStrike">
              <a:solidFill>
                <a:srgbClr val="000000"/>
              </a:solidFill>
              <a:latin typeface="Calibri"/>
              <a:ea typeface="Calibri"/>
              <a:cs typeface="Calibri"/>
              <a:sym typeface="Calibri"/>
            </a:rPr>
            <a:t>Obs. Alterar o preço somente  na coluna de custo unitário</a:t>
          </a:r>
          <a:endParaRPr sz="1400"/>
        </a:p>
      </xdr:txBody>
    </xdr:sp>
    <xdr:clientData fLocksWithSheet="0"/>
  </xdr:oneCellAnchor>
  <xdr:twoCellAnchor editAs="oneCell">
    <xdr:from>
      <xdr:col>0</xdr:col>
      <xdr:colOff>99060</xdr:colOff>
      <xdr:row>0</xdr:row>
      <xdr:rowOff>60961</xdr:rowOff>
    </xdr:from>
    <xdr:to>
      <xdr:col>1</xdr:col>
      <xdr:colOff>435835</xdr:colOff>
      <xdr:row>1</xdr:row>
      <xdr:rowOff>335281</xdr:rowOff>
    </xdr:to>
    <xdr:pic>
      <xdr:nvPicPr>
        <xdr:cNvPr id="5" name="Imagem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 y="60961"/>
          <a:ext cx="710155" cy="746760"/>
        </a:xfrm>
        <a:prstGeom prst="rect">
          <a:avLst/>
        </a:prstGeom>
      </xdr:spPr>
    </xdr:pic>
    <xdr:clientData/>
  </xdr:twoCellAnchor>
  <xdr:twoCellAnchor editAs="oneCell">
    <xdr:from>
      <xdr:col>12</xdr:col>
      <xdr:colOff>411480</xdr:colOff>
      <xdr:row>0</xdr:row>
      <xdr:rowOff>106680</xdr:rowOff>
    </xdr:from>
    <xdr:to>
      <xdr:col>13</xdr:col>
      <xdr:colOff>679672</xdr:colOff>
      <xdr:row>1</xdr:row>
      <xdr:rowOff>320040</xdr:rowOff>
    </xdr:to>
    <xdr:pic>
      <xdr:nvPicPr>
        <xdr:cNvPr id="6" name="Imagem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83440" y="106680"/>
          <a:ext cx="1357852"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45721</xdr:rowOff>
    </xdr:from>
    <xdr:to>
      <xdr:col>1</xdr:col>
      <xdr:colOff>412975</xdr:colOff>
      <xdr:row>1</xdr:row>
      <xdr:rowOff>320041</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5721"/>
          <a:ext cx="710155" cy="746760"/>
        </a:xfrm>
        <a:prstGeom prst="rect">
          <a:avLst/>
        </a:prstGeom>
      </xdr:spPr>
    </xdr:pic>
    <xdr:clientData/>
  </xdr:twoCellAnchor>
  <xdr:twoCellAnchor editAs="oneCell">
    <xdr:from>
      <xdr:col>5</xdr:col>
      <xdr:colOff>4062785</xdr:colOff>
      <xdr:row>0</xdr:row>
      <xdr:rowOff>50358</xdr:rowOff>
    </xdr:from>
    <xdr:to>
      <xdr:col>6</xdr:col>
      <xdr:colOff>652898</xdr:colOff>
      <xdr:row>1</xdr:row>
      <xdr:rowOff>263718</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33328" y="50358"/>
          <a:ext cx="1228374" cy="6937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obo7\Documents\LOBO20\0820\bi\1\DEMOLI&#199;&#195;O%20PORTARIA%20S%20BARTOLOMEU\bdi%20cs%20exonera&#231;&#227;o%20PLANILHA%20M&#218;LTIPLA%20V3.0.5%20REV.03%20-%20CALCULO%20DO%20B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iente/Desktop/PREF.%20S&#195;O%20SEBASTI&#195;O%20DO%20OESTE/Projeto%20Pronto%20Atendimento/Or&#231;amento/PLN-EXE-ORC-SSO-CTS-0101-%20DESONERA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efreshError="1"/>
      <sheetData sheetId="1" refreshError="1"/>
      <sheetData sheetId="2" refreshError="1"/>
      <sheetData sheetId="3" refreshError="1">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l"/>
      <sheetName val="Resumo"/>
      <sheetName val="Orçamento"/>
      <sheetName val="memoria pintura edificações exi"/>
      <sheetName val="memoria da cobertura metálica"/>
      <sheetName val="Curva ABC"/>
      <sheetName val="Cronograma"/>
      <sheetName val="BDI"/>
      <sheetName val="Composições"/>
      <sheetName val="Suporte"/>
      <sheetName val="Imagens"/>
      <sheetName val="Banco_Servico"/>
      <sheetName val="Planilha5"/>
      <sheetName val="SETOP PREDIAL"/>
      <sheetName val="Planilha6"/>
      <sheetName val="SETOP INFRA"/>
      <sheetName val="Banco_Insumo"/>
      <sheetName val="Curva_Servico"/>
    </sheetNames>
    <sheetDataSet>
      <sheetData sheetId="0"/>
      <sheetData sheetId="1">
        <row r="1">
          <cell r="N1" t="str">
            <v>NÃO DESONERADA</v>
          </cell>
        </row>
        <row r="2">
          <cell r="B2" t="str">
            <v>PREFEITURA MUNICIPAL DE SÃO SEBASTIÃO DO OESTE-MG</v>
          </cell>
          <cell r="C2" t="str">
            <v>PLANILHA MODELO:</v>
          </cell>
        </row>
        <row r="3">
          <cell r="C3" t="str">
            <v>DESONERADA</v>
          </cell>
        </row>
        <row r="4">
          <cell r="A4" t="str">
            <v>PROJETO:</v>
          </cell>
        </row>
      </sheetData>
      <sheetData sheetId="2"/>
      <sheetData sheetId="3"/>
      <sheetData sheetId="4"/>
      <sheetData sheetId="5"/>
      <sheetData sheetId="6"/>
      <sheetData sheetId="7"/>
      <sheetData sheetId="8"/>
      <sheetData sheetId="9"/>
      <sheetData sheetId="10">
        <row r="17">
          <cell r="G17" t="str">
            <v>PREFEITURA MUNICIPAL DE ALFENAS - MG</v>
          </cell>
        </row>
        <row r="18">
          <cell r="G18" t="str">
            <v>PREFEITURA MUNICIPAL DE ALVORADA DE MINAS - MG</v>
          </cell>
        </row>
        <row r="19">
          <cell r="G19" t="str">
            <v>PREFEITURA MUNICIPAL DE ARAGUARI - MG</v>
          </cell>
        </row>
        <row r="20">
          <cell r="G20" t="str">
            <v>PREFEITURA MUNICIPAL DE BARÃO DE COCAIS - MG</v>
          </cell>
        </row>
        <row r="21">
          <cell r="G21" t="str">
            <v>PREFEITURA MUNICIPAL DE BELO VALE - MG</v>
          </cell>
        </row>
        <row r="22">
          <cell r="G22" t="str">
            <v>PREFEITURA MUNICIPAL DE BOM DESPACHO - MG</v>
          </cell>
        </row>
        <row r="23">
          <cell r="G23" t="str">
            <v>PREFEITURA MUNICIPAL DE BONFIM - MG</v>
          </cell>
        </row>
        <row r="24">
          <cell r="G24" t="str">
            <v>CAMARA MUNICIPAL DE BRUMADINHO - MG</v>
          </cell>
        </row>
        <row r="25">
          <cell r="G25" t="str">
            <v>CAEMA - MA</v>
          </cell>
        </row>
        <row r="26">
          <cell r="G26" t="str">
            <v>CEASA - MG</v>
          </cell>
        </row>
        <row r="27">
          <cell r="G27" t="str">
            <v>CODEMGE</v>
          </cell>
        </row>
        <row r="28">
          <cell r="G28" t="str">
            <v>PREFEITURA MUNICIPAL DE CARMÓPOLIS - MG</v>
          </cell>
        </row>
        <row r="29">
          <cell r="G29" t="str">
            <v>PREFEITURA MUNICIPAL DE CONCEIÇÃO DO MATO DENTRO - MG</v>
          </cell>
        </row>
        <row r="30">
          <cell r="G30" t="str">
            <v>PREFEITURA MUNICIPAL DE CONGONHAS - MG</v>
          </cell>
        </row>
        <row r="31">
          <cell r="G31" t="str">
            <v>DEER - MG</v>
          </cell>
        </row>
        <row r="32">
          <cell r="G32" t="str">
            <v>PREFEITURA MUNICIPAL DE DOM JOAQUIM - MG</v>
          </cell>
        </row>
        <row r="33">
          <cell r="G33" t="str">
            <v>PREFEITURA MUNICIPAL DE ENTRE RIOS DE MINAS - MG</v>
          </cell>
        </row>
        <row r="34">
          <cell r="G34" t="str">
            <v>PREFEITURA MUNICIPAL DE FERROS - MG</v>
          </cell>
        </row>
        <row r="35">
          <cell r="G35" t="str">
            <v>INSTITUTO FEDERAL DE MINAS GERAIS - SUDESTE</v>
          </cell>
        </row>
        <row r="36">
          <cell r="G36" t="str">
            <v>INSTITUTO FEDERAL DE MINAS GERAIS</v>
          </cell>
        </row>
        <row r="37">
          <cell r="G37" t="str">
            <v>PREFEITURA MUNICIPAL DE IGARAPÉ - MG</v>
          </cell>
        </row>
        <row r="38">
          <cell r="G38" t="str">
            <v>PREFEITURA MUNICIPAL DE ILHÉUS - BA</v>
          </cell>
        </row>
        <row r="39">
          <cell r="G39" t="str">
            <v>PREFEITURA MUNICIPAL DE ITATIAIUÇU - MG</v>
          </cell>
        </row>
        <row r="40">
          <cell r="G40" t="str">
            <v>PREFEITURA MUNICIPAL DE JABOTICATUBAS - MG</v>
          </cell>
        </row>
        <row r="41">
          <cell r="G41" t="str">
            <v>PREFEITURA MUNICIPAL DE LAGOA GRANDE</v>
          </cell>
        </row>
        <row r="42">
          <cell r="G42" t="str">
            <v>PREFEITURA MUNICIPAL DE LAGOA SANTA - MG</v>
          </cell>
        </row>
        <row r="43">
          <cell r="G43" t="str">
            <v>PREFEITURA MUNICIPAL DE MARIANA - MG</v>
          </cell>
        </row>
        <row r="44">
          <cell r="G44" t="str">
            <v>PREFEITURA MUNICIPAL DE MÁRIO CAMPOS - MG</v>
          </cell>
        </row>
        <row r="45">
          <cell r="G45" t="str">
            <v>PREFEITURA MUNICIPAL DE MATEUS LEME - MG</v>
          </cell>
        </row>
        <row r="46">
          <cell r="G46" t="str">
            <v>PREFEITURA MUNICIPAL DE MONSENHOR PAULO - MG</v>
          </cell>
        </row>
        <row r="47">
          <cell r="G47" t="str">
            <v>PREFEITURA MUNICIPAL DE OURO BRANCO - MG</v>
          </cell>
        </row>
        <row r="48">
          <cell r="G48" t="str">
            <v>PREFEITURA MUNICIPAL DE OURO PRETO - MG</v>
          </cell>
        </row>
        <row r="49">
          <cell r="G49" t="str">
            <v>PREFEITURA MUNICIPAL DE PIEDADE DOS GERAIS - MG</v>
          </cell>
        </row>
        <row r="50">
          <cell r="G50" t="str">
            <v>PREFEITURA MUNICIPAL DE PARACATU - MG</v>
          </cell>
        </row>
        <row r="51">
          <cell r="G51" t="str">
            <v>PREFEITURA MUNICIPAL DE PATOS DE MINAS - MG</v>
          </cell>
        </row>
        <row r="52">
          <cell r="G52" t="str">
            <v>POLÍCIA MILITAR DE MINAS GERAIS</v>
          </cell>
        </row>
        <row r="53">
          <cell r="G53" t="str">
            <v>PREFEITURA MUNICIPAL DE RIO BANANAL - ES</v>
          </cell>
        </row>
        <row r="54">
          <cell r="G54" t="str">
            <v>PREFEITURA MUNICIPAL DE SANTA BÁRBARA - MG</v>
          </cell>
        </row>
        <row r="55">
          <cell r="G55" t="str">
            <v>PREFEITURA MUNICIPAL DE SÃO JOAQUIM DE BICAS - MG</v>
          </cell>
        </row>
        <row r="56">
          <cell r="G56" t="str">
            <v>PREFEITURA MUNICIPAL DE SÃO JOSÉ DA LAPA - MG</v>
          </cell>
        </row>
        <row r="57">
          <cell r="G57" t="str">
            <v>PREFEITURA MUNICIPAL DE SÃO SEBASTIÃO DO OESTE-MG</v>
          </cell>
        </row>
        <row r="58">
          <cell r="G58" t="str">
            <v>PREFEITURA MUNICIPAL DE SÃO LUÍS - MA</v>
          </cell>
        </row>
        <row r="59">
          <cell r="G59" t="str">
            <v>PREFEITURA MUNICIPAL DE SARZEDO - MG</v>
          </cell>
        </row>
        <row r="60">
          <cell r="G60" t="str">
            <v>PREFEITURA MUNICIPAL DE SERRA - ES</v>
          </cell>
        </row>
        <row r="61">
          <cell r="G61" t="str">
            <v>PREFEITURA MUNICIPAL DE SERRANIA - MG</v>
          </cell>
        </row>
        <row r="62">
          <cell r="G62" t="str">
            <v>PREFEITURA MUNICIPAL DE SERRO - MG</v>
          </cell>
        </row>
        <row r="63">
          <cell r="G63" t="str">
            <v>PREFEITURA MUNICIPAL DE SETE LAGOAS - MG</v>
          </cell>
        </row>
        <row r="64">
          <cell r="G64" t="str">
            <v>SECRETARIA DE SEGURANÇA PÚBLICA DO ESPÍRITO SANTO</v>
          </cell>
        </row>
        <row r="65">
          <cell r="G65" t="str">
            <v>SEST SENAT</v>
          </cell>
        </row>
        <row r="66">
          <cell r="G66" t="str">
            <v>TRIBUNAL DE JUSTIÇA MILITAR DE MINAS GERAIS</v>
          </cell>
        </row>
        <row r="67">
          <cell r="G67" t="str">
            <v>TRIBUNAL DE JUSTIÇA DE MINAS GERAIS</v>
          </cell>
        </row>
        <row r="68">
          <cell r="G68" t="str">
            <v>PREFEITURA MUNICIPAL DE VESPASIANO - MG</v>
          </cell>
        </row>
        <row r="69">
          <cell r="G69" t="str">
            <v>PREFEITURA MUNICIPAL DE VITÓRIA - ES</v>
          </cell>
        </row>
        <row r="70">
          <cell r="G70" t="str">
            <v>PREFEITURA MUNICIPAL DE MACHADO - MG</v>
          </cell>
        </row>
        <row r="71">
          <cell r="G71" t="str">
            <v>PREFEITURA MUNICIPAL DE RIO ACIMA - MG</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9"/>
  <sheetViews>
    <sheetView view="pageBreakPreview" zoomScale="70" zoomScaleNormal="100" zoomScaleSheetLayoutView="70" workbookViewId="0">
      <selection activeCell="C14" sqref="C14:C15"/>
    </sheetView>
  </sheetViews>
  <sheetFormatPr defaultRowHeight="12.75"/>
  <cols>
    <col min="1" max="1" width="8.85546875" style="47" customWidth="1"/>
    <col min="2" max="2" width="88.42578125" style="47" customWidth="1"/>
    <col min="3" max="3" width="23.5703125" style="47" bestFit="1" customWidth="1"/>
    <col min="4" max="4" width="18.7109375" style="47" customWidth="1"/>
    <col min="5" max="5" width="13.7109375" style="47" bestFit="1" customWidth="1"/>
    <col min="6" max="7" width="14.28515625" style="47" bestFit="1" customWidth="1"/>
    <col min="8" max="8" width="13.5703125" style="47" bestFit="1" customWidth="1"/>
    <col min="9" max="9" width="14.28515625" style="47" bestFit="1" customWidth="1"/>
    <col min="10" max="11" width="13.5703125" style="47" bestFit="1" customWidth="1"/>
    <col min="12" max="12" width="14.28515625" style="47" bestFit="1" customWidth="1"/>
    <col min="13" max="13" width="13.140625" style="47" bestFit="1" customWidth="1"/>
    <col min="14" max="14" width="12.85546875" style="47" bestFit="1" customWidth="1"/>
    <col min="15" max="15" width="17.85546875" style="47" bestFit="1" customWidth="1"/>
    <col min="16" max="262" width="9.140625" style="47"/>
    <col min="263" max="263" width="6.28515625" style="47" customWidth="1"/>
    <col min="264" max="264" width="28.5703125" style="47" bestFit="1" customWidth="1"/>
    <col min="265" max="265" width="12.7109375" style="47" customWidth="1"/>
    <col min="266" max="266" width="14" style="47" customWidth="1"/>
    <col min="267" max="271" width="11.7109375" style="47" customWidth="1"/>
    <col min="272" max="518" width="9.140625" style="47"/>
    <col min="519" max="519" width="6.28515625" style="47" customWidth="1"/>
    <col min="520" max="520" width="28.5703125" style="47" bestFit="1" customWidth="1"/>
    <col min="521" max="521" width="12.7109375" style="47" customWidth="1"/>
    <col min="522" max="522" width="14" style="47" customWidth="1"/>
    <col min="523" max="527" width="11.7109375" style="47" customWidth="1"/>
    <col min="528" max="774" width="9.140625" style="47"/>
    <col min="775" max="775" width="6.28515625" style="47" customWidth="1"/>
    <col min="776" max="776" width="28.5703125" style="47" bestFit="1" customWidth="1"/>
    <col min="777" max="777" width="12.7109375" style="47" customWidth="1"/>
    <col min="778" max="778" width="14" style="47" customWidth="1"/>
    <col min="779" max="783" width="11.7109375" style="47" customWidth="1"/>
    <col min="784" max="1030" width="9.140625" style="47"/>
    <col min="1031" max="1031" width="6.28515625" style="47" customWidth="1"/>
    <col min="1032" max="1032" width="28.5703125" style="47" bestFit="1" customWidth="1"/>
    <col min="1033" max="1033" width="12.7109375" style="47" customWidth="1"/>
    <col min="1034" max="1034" width="14" style="47" customWidth="1"/>
    <col min="1035" max="1039" width="11.7109375" style="47" customWidth="1"/>
    <col min="1040" max="1286" width="9.140625" style="47"/>
    <col min="1287" max="1287" width="6.28515625" style="47" customWidth="1"/>
    <col min="1288" max="1288" width="28.5703125" style="47" bestFit="1" customWidth="1"/>
    <col min="1289" max="1289" width="12.7109375" style="47" customWidth="1"/>
    <col min="1290" max="1290" width="14" style="47" customWidth="1"/>
    <col min="1291" max="1295" width="11.7109375" style="47" customWidth="1"/>
    <col min="1296" max="1542" width="9.140625" style="47"/>
    <col min="1543" max="1543" width="6.28515625" style="47" customWidth="1"/>
    <col min="1544" max="1544" width="28.5703125" style="47" bestFit="1" customWidth="1"/>
    <col min="1545" max="1545" width="12.7109375" style="47" customWidth="1"/>
    <col min="1546" max="1546" width="14" style="47" customWidth="1"/>
    <col min="1547" max="1551" width="11.7109375" style="47" customWidth="1"/>
    <col min="1552" max="1798" width="9.140625" style="47"/>
    <col min="1799" max="1799" width="6.28515625" style="47" customWidth="1"/>
    <col min="1800" max="1800" width="28.5703125" style="47" bestFit="1" customWidth="1"/>
    <col min="1801" max="1801" width="12.7109375" style="47" customWidth="1"/>
    <col min="1802" max="1802" width="14" style="47" customWidth="1"/>
    <col min="1803" max="1807" width="11.7109375" style="47" customWidth="1"/>
    <col min="1808" max="2054" width="9.140625" style="47"/>
    <col min="2055" max="2055" width="6.28515625" style="47" customWidth="1"/>
    <col min="2056" max="2056" width="28.5703125" style="47" bestFit="1" customWidth="1"/>
    <col min="2057" max="2057" width="12.7109375" style="47" customWidth="1"/>
    <col min="2058" max="2058" width="14" style="47" customWidth="1"/>
    <col min="2059" max="2063" width="11.7109375" style="47" customWidth="1"/>
    <col min="2064" max="2310" width="9.140625" style="47"/>
    <col min="2311" max="2311" width="6.28515625" style="47" customWidth="1"/>
    <col min="2312" max="2312" width="28.5703125" style="47" bestFit="1" customWidth="1"/>
    <col min="2313" max="2313" width="12.7109375" style="47" customWidth="1"/>
    <col min="2314" max="2314" width="14" style="47" customWidth="1"/>
    <col min="2315" max="2319" width="11.7109375" style="47" customWidth="1"/>
    <col min="2320" max="2566" width="9.140625" style="47"/>
    <col min="2567" max="2567" width="6.28515625" style="47" customWidth="1"/>
    <col min="2568" max="2568" width="28.5703125" style="47" bestFit="1" customWidth="1"/>
    <col min="2569" max="2569" width="12.7109375" style="47" customWidth="1"/>
    <col min="2570" max="2570" width="14" style="47" customWidth="1"/>
    <col min="2571" max="2575" width="11.7109375" style="47" customWidth="1"/>
    <col min="2576" max="2822" width="9.140625" style="47"/>
    <col min="2823" max="2823" width="6.28515625" style="47" customWidth="1"/>
    <col min="2824" max="2824" width="28.5703125" style="47" bestFit="1" customWidth="1"/>
    <col min="2825" max="2825" width="12.7109375" style="47" customWidth="1"/>
    <col min="2826" max="2826" width="14" style="47" customWidth="1"/>
    <col min="2827" max="2831" width="11.7109375" style="47" customWidth="1"/>
    <col min="2832" max="3078" width="9.140625" style="47"/>
    <col min="3079" max="3079" width="6.28515625" style="47" customWidth="1"/>
    <col min="3080" max="3080" width="28.5703125" style="47" bestFit="1" customWidth="1"/>
    <col min="3081" max="3081" width="12.7109375" style="47" customWidth="1"/>
    <col min="3082" max="3082" width="14" style="47" customWidth="1"/>
    <col min="3083" max="3087" width="11.7109375" style="47" customWidth="1"/>
    <col min="3088" max="3334" width="9.140625" style="47"/>
    <col min="3335" max="3335" width="6.28515625" style="47" customWidth="1"/>
    <col min="3336" max="3336" width="28.5703125" style="47" bestFit="1" customWidth="1"/>
    <col min="3337" max="3337" width="12.7109375" style="47" customWidth="1"/>
    <col min="3338" max="3338" width="14" style="47" customWidth="1"/>
    <col min="3339" max="3343" width="11.7109375" style="47" customWidth="1"/>
    <col min="3344" max="3590" width="9.140625" style="47"/>
    <col min="3591" max="3591" width="6.28515625" style="47" customWidth="1"/>
    <col min="3592" max="3592" width="28.5703125" style="47" bestFit="1" customWidth="1"/>
    <col min="3593" max="3593" width="12.7109375" style="47" customWidth="1"/>
    <col min="3594" max="3594" width="14" style="47" customWidth="1"/>
    <col min="3595" max="3599" width="11.7109375" style="47" customWidth="1"/>
    <col min="3600" max="3846" width="9.140625" style="47"/>
    <col min="3847" max="3847" width="6.28515625" style="47" customWidth="1"/>
    <col min="3848" max="3848" width="28.5703125" style="47" bestFit="1" customWidth="1"/>
    <col min="3849" max="3849" width="12.7109375" style="47" customWidth="1"/>
    <col min="3850" max="3850" width="14" style="47" customWidth="1"/>
    <col min="3851" max="3855" width="11.7109375" style="47" customWidth="1"/>
    <col min="3856" max="4102" width="9.140625" style="47"/>
    <col min="4103" max="4103" width="6.28515625" style="47" customWidth="1"/>
    <col min="4104" max="4104" width="28.5703125" style="47" bestFit="1" customWidth="1"/>
    <col min="4105" max="4105" width="12.7109375" style="47" customWidth="1"/>
    <col min="4106" max="4106" width="14" style="47" customWidth="1"/>
    <col min="4107" max="4111" width="11.7109375" style="47" customWidth="1"/>
    <col min="4112" max="4358" width="9.140625" style="47"/>
    <col min="4359" max="4359" width="6.28515625" style="47" customWidth="1"/>
    <col min="4360" max="4360" width="28.5703125" style="47" bestFit="1" customWidth="1"/>
    <col min="4361" max="4361" width="12.7109375" style="47" customWidth="1"/>
    <col min="4362" max="4362" width="14" style="47" customWidth="1"/>
    <col min="4363" max="4367" width="11.7109375" style="47" customWidth="1"/>
    <col min="4368" max="4614" width="9.140625" style="47"/>
    <col min="4615" max="4615" width="6.28515625" style="47" customWidth="1"/>
    <col min="4616" max="4616" width="28.5703125" style="47" bestFit="1" customWidth="1"/>
    <col min="4617" max="4617" width="12.7109375" style="47" customWidth="1"/>
    <col min="4618" max="4618" width="14" style="47" customWidth="1"/>
    <col min="4619" max="4623" width="11.7109375" style="47" customWidth="1"/>
    <col min="4624" max="4870" width="9.140625" style="47"/>
    <col min="4871" max="4871" width="6.28515625" style="47" customWidth="1"/>
    <col min="4872" max="4872" width="28.5703125" style="47" bestFit="1" customWidth="1"/>
    <col min="4873" max="4873" width="12.7109375" style="47" customWidth="1"/>
    <col min="4874" max="4874" width="14" style="47" customWidth="1"/>
    <col min="4875" max="4879" width="11.7109375" style="47" customWidth="1"/>
    <col min="4880" max="5126" width="9.140625" style="47"/>
    <col min="5127" max="5127" width="6.28515625" style="47" customWidth="1"/>
    <col min="5128" max="5128" width="28.5703125" style="47" bestFit="1" customWidth="1"/>
    <col min="5129" max="5129" width="12.7109375" style="47" customWidth="1"/>
    <col min="5130" max="5130" width="14" style="47" customWidth="1"/>
    <col min="5131" max="5135" width="11.7109375" style="47" customWidth="1"/>
    <col min="5136" max="5382" width="9.140625" style="47"/>
    <col min="5383" max="5383" width="6.28515625" style="47" customWidth="1"/>
    <col min="5384" max="5384" width="28.5703125" style="47" bestFit="1" customWidth="1"/>
    <col min="5385" max="5385" width="12.7109375" style="47" customWidth="1"/>
    <col min="5386" max="5386" width="14" style="47" customWidth="1"/>
    <col min="5387" max="5391" width="11.7109375" style="47" customWidth="1"/>
    <col min="5392" max="5638" width="9.140625" style="47"/>
    <col min="5639" max="5639" width="6.28515625" style="47" customWidth="1"/>
    <col min="5640" max="5640" width="28.5703125" style="47" bestFit="1" customWidth="1"/>
    <col min="5641" max="5641" width="12.7109375" style="47" customWidth="1"/>
    <col min="5642" max="5642" width="14" style="47" customWidth="1"/>
    <col min="5643" max="5647" width="11.7109375" style="47" customWidth="1"/>
    <col min="5648" max="5894" width="9.140625" style="47"/>
    <col min="5895" max="5895" width="6.28515625" style="47" customWidth="1"/>
    <col min="5896" max="5896" width="28.5703125" style="47" bestFit="1" customWidth="1"/>
    <col min="5897" max="5897" width="12.7109375" style="47" customWidth="1"/>
    <col min="5898" max="5898" width="14" style="47" customWidth="1"/>
    <col min="5899" max="5903" width="11.7109375" style="47" customWidth="1"/>
    <col min="5904" max="6150" width="9.140625" style="47"/>
    <col min="6151" max="6151" width="6.28515625" style="47" customWidth="1"/>
    <col min="6152" max="6152" width="28.5703125" style="47" bestFit="1" customWidth="1"/>
    <col min="6153" max="6153" width="12.7109375" style="47" customWidth="1"/>
    <col min="6154" max="6154" width="14" style="47" customWidth="1"/>
    <col min="6155" max="6159" width="11.7109375" style="47" customWidth="1"/>
    <col min="6160" max="6406" width="9.140625" style="47"/>
    <col min="6407" max="6407" width="6.28515625" style="47" customWidth="1"/>
    <col min="6408" max="6408" width="28.5703125" style="47" bestFit="1" customWidth="1"/>
    <col min="6409" max="6409" width="12.7109375" style="47" customWidth="1"/>
    <col min="6410" max="6410" width="14" style="47" customWidth="1"/>
    <col min="6411" max="6415" width="11.7109375" style="47" customWidth="1"/>
    <col min="6416" max="6662" width="9.140625" style="47"/>
    <col min="6663" max="6663" width="6.28515625" style="47" customWidth="1"/>
    <col min="6664" max="6664" width="28.5703125" style="47" bestFit="1" customWidth="1"/>
    <col min="6665" max="6665" width="12.7109375" style="47" customWidth="1"/>
    <col min="6666" max="6666" width="14" style="47" customWidth="1"/>
    <col min="6667" max="6671" width="11.7109375" style="47" customWidth="1"/>
    <col min="6672" max="6918" width="9.140625" style="47"/>
    <col min="6919" max="6919" width="6.28515625" style="47" customWidth="1"/>
    <col min="6920" max="6920" width="28.5703125" style="47" bestFit="1" customWidth="1"/>
    <col min="6921" max="6921" width="12.7109375" style="47" customWidth="1"/>
    <col min="6922" max="6922" width="14" style="47" customWidth="1"/>
    <col min="6923" max="6927" width="11.7109375" style="47" customWidth="1"/>
    <col min="6928" max="7174" width="9.140625" style="47"/>
    <col min="7175" max="7175" width="6.28515625" style="47" customWidth="1"/>
    <col min="7176" max="7176" width="28.5703125" style="47" bestFit="1" customWidth="1"/>
    <col min="7177" max="7177" width="12.7109375" style="47" customWidth="1"/>
    <col min="7178" max="7178" width="14" style="47" customWidth="1"/>
    <col min="7179" max="7183" width="11.7109375" style="47" customWidth="1"/>
    <col min="7184" max="7430" width="9.140625" style="47"/>
    <col min="7431" max="7431" width="6.28515625" style="47" customWidth="1"/>
    <col min="7432" max="7432" width="28.5703125" style="47" bestFit="1" customWidth="1"/>
    <col min="7433" max="7433" width="12.7109375" style="47" customWidth="1"/>
    <col min="7434" max="7434" width="14" style="47" customWidth="1"/>
    <col min="7435" max="7439" width="11.7109375" style="47" customWidth="1"/>
    <col min="7440" max="7686" width="9.140625" style="47"/>
    <col min="7687" max="7687" width="6.28515625" style="47" customWidth="1"/>
    <col min="7688" max="7688" width="28.5703125" style="47" bestFit="1" customWidth="1"/>
    <col min="7689" max="7689" width="12.7109375" style="47" customWidth="1"/>
    <col min="7690" max="7690" width="14" style="47" customWidth="1"/>
    <col min="7691" max="7695" width="11.7109375" style="47" customWidth="1"/>
    <col min="7696" max="7942" width="9.140625" style="47"/>
    <col min="7943" max="7943" width="6.28515625" style="47" customWidth="1"/>
    <col min="7944" max="7944" width="28.5703125" style="47" bestFit="1" customWidth="1"/>
    <col min="7945" max="7945" width="12.7109375" style="47" customWidth="1"/>
    <col min="7946" max="7946" width="14" style="47" customWidth="1"/>
    <col min="7947" max="7951" width="11.7109375" style="47" customWidth="1"/>
    <col min="7952" max="8198" width="9.140625" style="47"/>
    <col min="8199" max="8199" width="6.28515625" style="47" customWidth="1"/>
    <col min="8200" max="8200" width="28.5703125" style="47" bestFit="1" customWidth="1"/>
    <col min="8201" max="8201" width="12.7109375" style="47" customWidth="1"/>
    <col min="8202" max="8202" width="14" style="47" customWidth="1"/>
    <col min="8203" max="8207" width="11.7109375" style="47" customWidth="1"/>
    <col min="8208" max="8454" width="9.140625" style="47"/>
    <col min="8455" max="8455" width="6.28515625" style="47" customWidth="1"/>
    <col min="8456" max="8456" width="28.5703125" style="47" bestFit="1" customWidth="1"/>
    <col min="8457" max="8457" width="12.7109375" style="47" customWidth="1"/>
    <col min="8458" max="8458" width="14" style="47" customWidth="1"/>
    <col min="8459" max="8463" width="11.7109375" style="47" customWidth="1"/>
    <col min="8464" max="8710" width="9.140625" style="47"/>
    <col min="8711" max="8711" width="6.28515625" style="47" customWidth="1"/>
    <col min="8712" max="8712" width="28.5703125" style="47" bestFit="1" customWidth="1"/>
    <col min="8713" max="8713" width="12.7109375" style="47" customWidth="1"/>
    <col min="8714" max="8714" width="14" style="47" customWidth="1"/>
    <col min="8715" max="8719" width="11.7109375" style="47" customWidth="1"/>
    <col min="8720" max="8966" width="9.140625" style="47"/>
    <col min="8967" max="8967" width="6.28515625" style="47" customWidth="1"/>
    <col min="8968" max="8968" width="28.5703125" style="47" bestFit="1" customWidth="1"/>
    <col min="8969" max="8969" width="12.7109375" style="47" customWidth="1"/>
    <col min="8970" max="8970" width="14" style="47" customWidth="1"/>
    <col min="8971" max="8975" width="11.7109375" style="47" customWidth="1"/>
    <col min="8976" max="9222" width="9.140625" style="47"/>
    <col min="9223" max="9223" width="6.28515625" style="47" customWidth="1"/>
    <col min="9224" max="9224" width="28.5703125" style="47" bestFit="1" customWidth="1"/>
    <col min="9225" max="9225" width="12.7109375" style="47" customWidth="1"/>
    <col min="9226" max="9226" width="14" style="47" customWidth="1"/>
    <col min="9227" max="9231" width="11.7109375" style="47" customWidth="1"/>
    <col min="9232" max="9478" width="9.140625" style="47"/>
    <col min="9479" max="9479" width="6.28515625" style="47" customWidth="1"/>
    <col min="9480" max="9480" width="28.5703125" style="47" bestFit="1" customWidth="1"/>
    <col min="9481" max="9481" width="12.7109375" style="47" customWidth="1"/>
    <col min="9482" max="9482" width="14" style="47" customWidth="1"/>
    <col min="9483" max="9487" width="11.7109375" style="47" customWidth="1"/>
    <col min="9488" max="9734" width="9.140625" style="47"/>
    <col min="9735" max="9735" width="6.28515625" style="47" customWidth="1"/>
    <col min="9736" max="9736" width="28.5703125" style="47" bestFit="1" customWidth="1"/>
    <col min="9737" max="9737" width="12.7109375" style="47" customWidth="1"/>
    <col min="9738" max="9738" width="14" style="47" customWidth="1"/>
    <col min="9739" max="9743" width="11.7109375" style="47" customWidth="1"/>
    <col min="9744" max="9990" width="9.140625" style="47"/>
    <col min="9991" max="9991" width="6.28515625" style="47" customWidth="1"/>
    <col min="9992" max="9992" width="28.5703125" style="47" bestFit="1" customWidth="1"/>
    <col min="9993" max="9993" width="12.7109375" style="47" customWidth="1"/>
    <col min="9994" max="9994" width="14" style="47" customWidth="1"/>
    <col min="9995" max="9999" width="11.7109375" style="47" customWidth="1"/>
    <col min="10000" max="10246" width="9.140625" style="47"/>
    <col min="10247" max="10247" width="6.28515625" style="47" customWidth="1"/>
    <col min="10248" max="10248" width="28.5703125" style="47" bestFit="1" customWidth="1"/>
    <col min="10249" max="10249" width="12.7109375" style="47" customWidth="1"/>
    <col min="10250" max="10250" width="14" style="47" customWidth="1"/>
    <col min="10251" max="10255" width="11.7109375" style="47" customWidth="1"/>
    <col min="10256" max="10502" width="9.140625" style="47"/>
    <col min="10503" max="10503" width="6.28515625" style="47" customWidth="1"/>
    <col min="10504" max="10504" width="28.5703125" style="47" bestFit="1" customWidth="1"/>
    <col min="10505" max="10505" width="12.7109375" style="47" customWidth="1"/>
    <col min="10506" max="10506" width="14" style="47" customWidth="1"/>
    <col min="10507" max="10511" width="11.7109375" style="47" customWidth="1"/>
    <col min="10512" max="10758" width="9.140625" style="47"/>
    <col min="10759" max="10759" width="6.28515625" style="47" customWidth="1"/>
    <col min="10760" max="10760" width="28.5703125" style="47" bestFit="1" customWidth="1"/>
    <col min="10761" max="10761" width="12.7109375" style="47" customWidth="1"/>
    <col min="10762" max="10762" width="14" style="47" customWidth="1"/>
    <col min="10763" max="10767" width="11.7109375" style="47" customWidth="1"/>
    <col min="10768" max="11014" width="9.140625" style="47"/>
    <col min="11015" max="11015" width="6.28515625" style="47" customWidth="1"/>
    <col min="11016" max="11016" width="28.5703125" style="47" bestFit="1" customWidth="1"/>
    <col min="11017" max="11017" width="12.7109375" style="47" customWidth="1"/>
    <col min="11018" max="11018" width="14" style="47" customWidth="1"/>
    <col min="11019" max="11023" width="11.7109375" style="47" customWidth="1"/>
    <col min="11024" max="11270" width="9.140625" style="47"/>
    <col min="11271" max="11271" width="6.28515625" style="47" customWidth="1"/>
    <col min="11272" max="11272" width="28.5703125" style="47" bestFit="1" customWidth="1"/>
    <col min="11273" max="11273" width="12.7109375" style="47" customWidth="1"/>
    <col min="11274" max="11274" width="14" style="47" customWidth="1"/>
    <col min="11275" max="11279" width="11.7109375" style="47" customWidth="1"/>
    <col min="11280" max="11526" width="9.140625" style="47"/>
    <col min="11527" max="11527" width="6.28515625" style="47" customWidth="1"/>
    <col min="11528" max="11528" width="28.5703125" style="47" bestFit="1" customWidth="1"/>
    <col min="11529" max="11529" width="12.7109375" style="47" customWidth="1"/>
    <col min="11530" max="11530" width="14" style="47" customWidth="1"/>
    <col min="11531" max="11535" width="11.7109375" style="47" customWidth="1"/>
    <col min="11536" max="11782" width="9.140625" style="47"/>
    <col min="11783" max="11783" width="6.28515625" style="47" customWidth="1"/>
    <col min="11784" max="11784" width="28.5703125" style="47" bestFit="1" customWidth="1"/>
    <col min="11785" max="11785" width="12.7109375" style="47" customWidth="1"/>
    <col min="11786" max="11786" width="14" style="47" customWidth="1"/>
    <col min="11787" max="11791" width="11.7109375" style="47" customWidth="1"/>
    <col min="11792" max="12038" width="9.140625" style="47"/>
    <col min="12039" max="12039" width="6.28515625" style="47" customWidth="1"/>
    <col min="12040" max="12040" width="28.5703125" style="47" bestFit="1" customWidth="1"/>
    <col min="12041" max="12041" width="12.7109375" style="47" customWidth="1"/>
    <col min="12042" max="12042" width="14" style="47" customWidth="1"/>
    <col min="12043" max="12047" width="11.7109375" style="47" customWidth="1"/>
    <col min="12048" max="12294" width="9.140625" style="47"/>
    <col min="12295" max="12295" width="6.28515625" style="47" customWidth="1"/>
    <col min="12296" max="12296" width="28.5703125" style="47" bestFit="1" customWidth="1"/>
    <col min="12297" max="12297" width="12.7109375" style="47" customWidth="1"/>
    <col min="12298" max="12298" width="14" style="47" customWidth="1"/>
    <col min="12299" max="12303" width="11.7109375" style="47" customWidth="1"/>
    <col min="12304" max="12550" width="9.140625" style="47"/>
    <col min="12551" max="12551" width="6.28515625" style="47" customWidth="1"/>
    <col min="12552" max="12552" width="28.5703125" style="47" bestFit="1" customWidth="1"/>
    <col min="12553" max="12553" width="12.7109375" style="47" customWidth="1"/>
    <col min="12554" max="12554" width="14" style="47" customWidth="1"/>
    <col min="12555" max="12559" width="11.7109375" style="47" customWidth="1"/>
    <col min="12560" max="12806" width="9.140625" style="47"/>
    <col min="12807" max="12807" width="6.28515625" style="47" customWidth="1"/>
    <col min="12808" max="12808" width="28.5703125" style="47" bestFit="1" customWidth="1"/>
    <col min="12809" max="12809" width="12.7109375" style="47" customWidth="1"/>
    <col min="12810" max="12810" width="14" style="47" customWidth="1"/>
    <col min="12811" max="12815" width="11.7109375" style="47" customWidth="1"/>
    <col min="12816" max="13062" width="9.140625" style="47"/>
    <col min="13063" max="13063" width="6.28515625" style="47" customWidth="1"/>
    <col min="13064" max="13064" width="28.5703125" style="47" bestFit="1" customWidth="1"/>
    <col min="13065" max="13065" width="12.7109375" style="47" customWidth="1"/>
    <col min="13066" max="13066" width="14" style="47" customWidth="1"/>
    <col min="13067" max="13071" width="11.7109375" style="47" customWidth="1"/>
    <col min="13072" max="13318" width="9.140625" style="47"/>
    <col min="13319" max="13319" width="6.28515625" style="47" customWidth="1"/>
    <col min="13320" max="13320" width="28.5703125" style="47" bestFit="1" customWidth="1"/>
    <col min="13321" max="13321" width="12.7109375" style="47" customWidth="1"/>
    <col min="13322" max="13322" width="14" style="47" customWidth="1"/>
    <col min="13323" max="13327" width="11.7109375" style="47" customWidth="1"/>
    <col min="13328" max="13574" width="9.140625" style="47"/>
    <col min="13575" max="13575" width="6.28515625" style="47" customWidth="1"/>
    <col min="13576" max="13576" width="28.5703125" style="47" bestFit="1" customWidth="1"/>
    <col min="13577" max="13577" width="12.7109375" style="47" customWidth="1"/>
    <col min="13578" max="13578" width="14" style="47" customWidth="1"/>
    <col min="13579" max="13583" width="11.7109375" style="47" customWidth="1"/>
    <col min="13584" max="13830" width="9.140625" style="47"/>
    <col min="13831" max="13831" width="6.28515625" style="47" customWidth="1"/>
    <col min="13832" max="13832" width="28.5703125" style="47" bestFit="1" customWidth="1"/>
    <col min="13833" max="13833" width="12.7109375" style="47" customWidth="1"/>
    <col min="13834" max="13834" width="14" style="47" customWidth="1"/>
    <col min="13835" max="13839" width="11.7109375" style="47" customWidth="1"/>
    <col min="13840" max="14086" width="9.140625" style="47"/>
    <col min="14087" max="14087" width="6.28515625" style="47" customWidth="1"/>
    <col min="14088" max="14088" width="28.5703125" style="47" bestFit="1" customWidth="1"/>
    <col min="14089" max="14089" width="12.7109375" style="47" customWidth="1"/>
    <col min="14090" max="14090" width="14" style="47" customWidth="1"/>
    <col min="14091" max="14095" width="11.7109375" style="47" customWidth="1"/>
    <col min="14096" max="14342" width="9.140625" style="47"/>
    <col min="14343" max="14343" width="6.28515625" style="47" customWidth="1"/>
    <col min="14344" max="14344" width="28.5703125" style="47" bestFit="1" customWidth="1"/>
    <col min="14345" max="14345" width="12.7109375" style="47" customWidth="1"/>
    <col min="14346" max="14346" width="14" style="47" customWidth="1"/>
    <col min="14347" max="14351" width="11.7109375" style="47" customWidth="1"/>
    <col min="14352" max="14598" width="9.140625" style="47"/>
    <col min="14599" max="14599" width="6.28515625" style="47" customWidth="1"/>
    <col min="14600" max="14600" width="28.5703125" style="47" bestFit="1" customWidth="1"/>
    <col min="14601" max="14601" width="12.7109375" style="47" customWidth="1"/>
    <col min="14602" max="14602" width="14" style="47" customWidth="1"/>
    <col min="14603" max="14607" width="11.7109375" style="47" customWidth="1"/>
    <col min="14608" max="14854" width="9.140625" style="47"/>
    <col min="14855" max="14855" width="6.28515625" style="47" customWidth="1"/>
    <col min="14856" max="14856" width="28.5703125" style="47" bestFit="1" customWidth="1"/>
    <col min="14857" max="14857" width="12.7109375" style="47" customWidth="1"/>
    <col min="14858" max="14858" width="14" style="47" customWidth="1"/>
    <col min="14859" max="14863" width="11.7109375" style="47" customWidth="1"/>
    <col min="14864" max="15110" width="9.140625" style="47"/>
    <col min="15111" max="15111" width="6.28515625" style="47" customWidth="1"/>
    <col min="15112" max="15112" width="28.5703125" style="47" bestFit="1" customWidth="1"/>
    <col min="15113" max="15113" width="12.7109375" style="47" customWidth="1"/>
    <col min="15114" max="15114" width="14" style="47" customWidth="1"/>
    <col min="15115" max="15119" width="11.7109375" style="47" customWidth="1"/>
    <col min="15120" max="15366" width="9.140625" style="47"/>
    <col min="15367" max="15367" width="6.28515625" style="47" customWidth="1"/>
    <col min="15368" max="15368" width="28.5703125" style="47" bestFit="1" customWidth="1"/>
    <col min="15369" max="15369" width="12.7109375" style="47" customWidth="1"/>
    <col min="15370" max="15370" width="14" style="47" customWidth="1"/>
    <col min="15371" max="15375" width="11.7109375" style="47" customWidth="1"/>
    <col min="15376" max="15622" width="9.140625" style="47"/>
    <col min="15623" max="15623" width="6.28515625" style="47" customWidth="1"/>
    <col min="15624" max="15624" width="28.5703125" style="47" bestFit="1" customWidth="1"/>
    <col min="15625" max="15625" width="12.7109375" style="47" customWidth="1"/>
    <col min="15626" max="15626" width="14" style="47" customWidth="1"/>
    <col min="15627" max="15631" width="11.7109375" style="47" customWidth="1"/>
    <col min="15632" max="15878" width="9.140625" style="47"/>
    <col min="15879" max="15879" width="6.28515625" style="47" customWidth="1"/>
    <col min="15880" max="15880" width="28.5703125" style="47" bestFit="1" customWidth="1"/>
    <col min="15881" max="15881" width="12.7109375" style="47" customWidth="1"/>
    <col min="15882" max="15882" width="14" style="47" customWidth="1"/>
    <col min="15883" max="15887" width="11.7109375" style="47" customWidth="1"/>
    <col min="15888" max="16134" width="9.140625" style="47"/>
    <col min="16135" max="16135" width="6.28515625" style="47" customWidth="1"/>
    <col min="16136" max="16136" width="28.5703125" style="47" bestFit="1" customWidth="1"/>
    <col min="16137" max="16137" width="12.7109375" style="47" customWidth="1"/>
    <col min="16138" max="16138" width="14" style="47" customWidth="1"/>
    <col min="16139" max="16143" width="11.7109375" style="47" customWidth="1"/>
    <col min="16144" max="16374" width="9.140625" style="47"/>
    <col min="16375" max="16384" width="9.140625" style="47" customWidth="1"/>
  </cols>
  <sheetData>
    <row r="1" spans="1:18" ht="30.75" customHeight="1">
      <c r="A1" s="374" t="s">
        <v>12</v>
      </c>
      <c r="B1" s="375"/>
      <c r="C1" s="375"/>
      <c r="D1" s="375"/>
      <c r="E1" s="375"/>
      <c r="F1" s="375"/>
      <c r="G1" s="375"/>
      <c r="H1" s="375"/>
      <c r="I1" s="375"/>
      <c r="J1" s="375"/>
      <c r="K1" s="375"/>
      <c r="L1" s="375"/>
      <c r="M1" s="375"/>
      <c r="N1" s="375"/>
      <c r="O1" s="376"/>
    </row>
    <row r="2" spans="1:18" ht="23.25" customHeight="1">
      <c r="A2" s="377" t="s">
        <v>0</v>
      </c>
      <c r="B2" s="378"/>
      <c r="C2" s="378"/>
      <c r="D2" s="378"/>
      <c r="E2" s="378"/>
      <c r="F2" s="378"/>
      <c r="G2" s="378"/>
      <c r="H2" s="378"/>
      <c r="I2" s="378"/>
      <c r="J2" s="378"/>
      <c r="K2" s="378"/>
      <c r="L2" s="378"/>
      <c r="M2" s="378"/>
      <c r="N2" s="378"/>
      <c r="O2" s="379"/>
    </row>
    <row r="3" spans="1:18" ht="27.75" customHeight="1">
      <c r="A3" s="380" t="s">
        <v>997</v>
      </c>
      <c r="B3" s="381"/>
      <c r="C3" s="381"/>
      <c r="D3" s="381"/>
      <c r="E3" s="381"/>
      <c r="F3" s="381"/>
      <c r="G3" s="381"/>
      <c r="H3" s="381"/>
      <c r="I3" s="381"/>
      <c r="J3" s="381"/>
      <c r="K3" s="381"/>
      <c r="L3" s="381"/>
      <c r="M3" s="381"/>
      <c r="N3" s="381"/>
      <c r="O3" s="382"/>
    </row>
    <row r="4" spans="1:18" ht="18" customHeight="1">
      <c r="A4" s="90" t="s">
        <v>87</v>
      </c>
      <c r="B4" s="384" t="s">
        <v>567</v>
      </c>
      <c r="C4" s="384"/>
      <c r="D4" s="384"/>
      <c r="E4" s="384"/>
      <c r="F4" s="302"/>
      <c r="G4" s="302"/>
      <c r="H4" s="302"/>
      <c r="I4" s="302"/>
      <c r="J4" s="302"/>
      <c r="K4" s="302"/>
      <c r="L4" s="302"/>
      <c r="M4" s="302"/>
      <c r="N4" s="302"/>
      <c r="O4" s="303"/>
    </row>
    <row r="5" spans="1:18" ht="24" customHeight="1">
      <c r="A5" s="48" t="s">
        <v>2</v>
      </c>
      <c r="B5" s="49" t="s">
        <v>3</v>
      </c>
      <c r="C5" s="50" t="s">
        <v>4</v>
      </c>
      <c r="D5" s="50" t="s">
        <v>5</v>
      </c>
      <c r="E5" s="51" t="s">
        <v>6</v>
      </c>
      <c r="F5" s="51" t="s">
        <v>7</v>
      </c>
      <c r="G5" s="51" t="s">
        <v>8</v>
      </c>
      <c r="H5" s="51" t="s">
        <v>9</v>
      </c>
      <c r="I5" s="51" t="s">
        <v>420</v>
      </c>
      <c r="J5" s="51" t="s">
        <v>421</v>
      </c>
      <c r="K5" s="51" t="s">
        <v>422</v>
      </c>
      <c r="L5" s="51" t="s">
        <v>423</v>
      </c>
      <c r="M5" s="51" t="s">
        <v>424</v>
      </c>
      <c r="N5" s="51" t="s">
        <v>425</v>
      </c>
      <c r="O5" s="52" t="s">
        <v>10</v>
      </c>
    </row>
    <row r="6" spans="1:18" ht="24" customHeight="1">
      <c r="A6" s="383">
        <f>'Planilha de Serviço '!A11</f>
        <v>1</v>
      </c>
      <c r="B6" s="356" t="s">
        <v>42</v>
      </c>
      <c r="C6" s="357">
        <f>'Planilha de Serviço '!L11</f>
        <v>27895.025807000002</v>
      </c>
      <c r="D6" s="53">
        <f>C6/$C$40</f>
        <v>2.1574606550048232E-2</v>
      </c>
      <c r="E6" s="54">
        <v>1</v>
      </c>
      <c r="F6" s="54"/>
      <c r="G6" s="54"/>
      <c r="H6" s="54"/>
      <c r="I6" s="208"/>
      <c r="J6" s="208"/>
      <c r="K6" s="208"/>
      <c r="L6" s="208"/>
      <c r="M6" s="208"/>
      <c r="N6" s="208"/>
      <c r="O6" s="211">
        <f t="shared" ref="O6:O40" si="0">SUM(E6:N6)</f>
        <v>1</v>
      </c>
    </row>
    <row r="7" spans="1:18" ht="24" customHeight="1">
      <c r="A7" s="383"/>
      <c r="B7" s="356"/>
      <c r="C7" s="358"/>
      <c r="D7" s="56">
        <f>C6</f>
        <v>27895.025807000002</v>
      </c>
      <c r="E7" s="57">
        <f>E6*$D$7</f>
        <v>27895.025807000002</v>
      </c>
      <c r="F7" s="57">
        <f>F6*$D$7</f>
        <v>0</v>
      </c>
      <c r="G7" s="57">
        <f>G6*$D$7</f>
        <v>0</v>
      </c>
      <c r="H7" s="57">
        <f>H6*$D$7</f>
        <v>0</v>
      </c>
      <c r="I7" s="57">
        <f t="shared" ref="I7:N7" si="1">I6*$D$7</f>
        <v>0</v>
      </c>
      <c r="J7" s="57">
        <f t="shared" si="1"/>
        <v>0</v>
      </c>
      <c r="K7" s="57">
        <f t="shared" si="1"/>
        <v>0</v>
      </c>
      <c r="L7" s="57">
        <f t="shared" si="1"/>
        <v>0</v>
      </c>
      <c r="M7" s="57">
        <f t="shared" si="1"/>
        <v>0</v>
      </c>
      <c r="N7" s="57">
        <f t="shared" si="1"/>
        <v>0</v>
      </c>
      <c r="O7" s="210">
        <f t="shared" si="0"/>
        <v>27895.025807000002</v>
      </c>
    </row>
    <row r="8" spans="1:18" ht="24" customHeight="1">
      <c r="A8" s="383">
        <f>'Planilha de Serviço '!A18</f>
        <v>2</v>
      </c>
      <c r="B8" s="356" t="s">
        <v>60</v>
      </c>
      <c r="C8" s="357">
        <f>'Planilha de Serviço '!L18</f>
        <v>73218.121596000012</v>
      </c>
      <c r="D8" s="53">
        <f>C8/$C$40</f>
        <v>5.6628453283986226E-2</v>
      </c>
      <c r="E8" s="54">
        <v>0.5</v>
      </c>
      <c r="F8" s="54">
        <v>0.5</v>
      </c>
      <c r="G8" s="54"/>
      <c r="H8" s="54"/>
      <c r="I8" s="208"/>
      <c r="J8" s="208"/>
      <c r="K8" s="208"/>
      <c r="L8" s="208"/>
      <c r="M8" s="208"/>
      <c r="N8" s="208"/>
      <c r="O8" s="55">
        <f t="shared" si="0"/>
        <v>1</v>
      </c>
    </row>
    <row r="9" spans="1:18" ht="24" customHeight="1">
      <c r="A9" s="383"/>
      <c r="B9" s="356"/>
      <c r="C9" s="358"/>
      <c r="D9" s="56">
        <f>C8</f>
        <v>73218.121596000012</v>
      </c>
      <c r="E9" s="57">
        <f>E8*$D$9</f>
        <v>36609.060798000006</v>
      </c>
      <c r="F9" s="57">
        <f>F8*$D$9</f>
        <v>36609.060798000006</v>
      </c>
      <c r="G9" s="57">
        <f>G8*$D$9</f>
        <v>0</v>
      </c>
      <c r="H9" s="57">
        <f>H8*$D$9</f>
        <v>0</v>
      </c>
      <c r="I9" s="57">
        <f t="shared" ref="I9:N9" si="2">I8*$D$9</f>
        <v>0</v>
      </c>
      <c r="J9" s="57">
        <f t="shared" si="2"/>
        <v>0</v>
      </c>
      <c r="K9" s="57">
        <f t="shared" si="2"/>
        <v>0</v>
      </c>
      <c r="L9" s="57">
        <f t="shared" si="2"/>
        <v>0</v>
      </c>
      <c r="M9" s="57">
        <f t="shared" si="2"/>
        <v>0</v>
      </c>
      <c r="N9" s="57">
        <f t="shared" si="2"/>
        <v>0</v>
      </c>
      <c r="O9" s="210">
        <f t="shared" si="0"/>
        <v>73218.121596000012</v>
      </c>
    </row>
    <row r="10" spans="1:18" ht="24" customHeight="1">
      <c r="A10" s="354">
        <f>'Planilha de Serviço '!A62</f>
        <v>3</v>
      </c>
      <c r="B10" s="356" t="s">
        <v>61</v>
      </c>
      <c r="C10" s="357">
        <f>'Planilha de Serviço '!L62</f>
        <v>9036.7400400000006</v>
      </c>
      <c r="D10" s="53">
        <f>C10/$C$40</f>
        <v>6.9892070438286767E-3</v>
      </c>
      <c r="E10" s="54"/>
      <c r="F10" s="54">
        <v>0.6</v>
      </c>
      <c r="G10" s="54">
        <v>0.4</v>
      </c>
      <c r="H10" s="54"/>
      <c r="I10" s="208"/>
      <c r="J10" s="208"/>
      <c r="K10" s="208"/>
      <c r="L10" s="208"/>
      <c r="M10" s="208"/>
      <c r="N10" s="208"/>
      <c r="O10" s="55">
        <f t="shared" si="0"/>
        <v>1</v>
      </c>
    </row>
    <row r="11" spans="1:18" ht="24" customHeight="1">
      <c r="A11" s="355"/>
      <c r="B11" s="356"/>
      <c r="C11" s="358"/>
      <c r="D11" s="56">
        <f>C10</f>
        <v>9036.7400400000006</v>
      </c>
      <c r="E11" s="57">
        <f>E10*$D$11</f>
        <v>0</v>
      </c>
      <c r="F11" s="57">
        <f>F10*$D$11</f>
        <v>5422.0440239999998</v>
      </c>
      <c r="G11" s="57">
        <f>G10*$D$11</f>
        <v>3614.6960160000003</v>
      </c>
      <c r="H11" s="57">
        <f>H10*$D$11</f>
        <v>0</v>
      </c>
      <c r="I11" s="57">
        <f t="shared" ref="I11:N11" si="3">I10*$D$11</f>
        <v>0</v>
      </c>
      <c r="J11" s="57">
        <f t="shared" si="3"/>
        <v>0</v>
      </c>
      <c r="K11" s="57">
        <f t="shared" si="3"/>
        <v>0</v>
      </c>
      <c r="L11" s="57">
        <f t="shared" si="3"/>
        <v>0</v>
      </c>
      <c r="M11" s="57">
        <f t="shared" si="3"/>
        <v>0</v>
      </c>
      <c r="N11" s="57">
        <f t="shared" si="3"/>
        <v>0</v>
      </c>
      <c r="O11" s="210">
        <f t="shared" si="0"/>
        <v>9036.7400400000006</v>
      </c>
    </row>
    <row r="12" spans="1:18" ht="24" customHeight="1">
      <c r="A12" s="354">
        <f>'Planilha de Serviço '!A74</f>
        <v>4</v>
      </c>
      <c r="B12" s="356" t="s">
        <v>108</v>
      </c>
      <c r="C12" s="357">
        <f>'Planilha de Serviço '!L74</f>
        <v>44866.748682000005</v>
      </c>
      <c r="D12" s="53">
        <f>C12/$C$40</f>
        <v>3.4700898170566985E-2</v>
      </c>
      <c r="E12" s="54"/>
      <c r="F12" s="54">
        <v>0.4</v>
      </c>
      <c r="G12" s="54">
        <v>0.3</v>
      </c>
      <c r="H12" s="54">
        <v>0.3</v>
      </c>
      <c r="I12" s="208"/>
      <c r="J12" s="208"/>
      <c r="K12" s="208"/>
      <c r="L12" s="208"/>
      <c r="M12" s="208"/>
      <c r="N12" s="208"/>
      <c r="O12" s="55">
        <f t="shared" si="0"/>
        <v>1</v>
      </c>
    </row>
    <row r="13" spans="1:18" ht="24" customHeight="1">
      <c r="A13" s="355"/>
      <c r="B13" s="356"/>
      <c r="C13" s="358"/>
      <c r="D13" s="56">
        <f>C12</f>
        <v>44866.748682000005</v>
      </c>
      <c r="E13" s="57">
        <f>E12*$D$13</f>
        <v>0</v>
      </c>
      <c r="F13" s="57">
        <f>F12*$D$13</f>
        <v>17946.699472800003</v>
      </c>
      <c r="G13" s="57">
        <f>G12*$D$13</f>
        <v>13460.024604600001</v>
      </c>
      <c r="H13" s="57">
        <f>H12*$D$13</f>
        <v>13460.024604600001</v>
      </c>
      <c r="I13" s="57">
        <f t="shared" ref="I13:N13" si="4">I12*$D$13</f>
        <v>0</v>
      </c>
      <c r="J13" s="57">
        <f t="shared" si="4"/>
        <v>0</v>
      </c>
      <c r="K13" s="57">
        <f t="shared" si="4"/>
        <v>0</v>
      </c>
      <c r="L13" s="57">
        <f t="shared" si="4"/>
        <v>0</v>
      </c>
      <c r="M13" s="57">
        <f t="shared" si="4"/>
        <v>0</v>
      </c>
      <c r="N13" s="57">
        <f t="shared" si="4"/>
        <v>0</v>
      </c>
      <c r="O13" s="210">
        <f t="shared" si="0"/>
        <v>44866.748682000005</v>
      </c>
    </row>
    <row r="14" spans="1:18" ht="24" customHeight="1">
      <c r="A14" s="354">
        <f>'Planilha de Serviço '!A79</f>
        <v>5</v>
      </c>
      <c r="B14" s="356" t="s">
        <v>109</v>
      </c>
      <c r="C14" s="357">
        <f>'Planilha de Serviço '!L79</f>
        <v>338465.11134900001</v>
      </c>
      <c r="D14" s="53">
        <f>C14/$C$40</f>
        <v>0.26177611947003493</v>
      </c>
      <c r="E14" s="54"/>
      <c r="F14" s="54">
        <v>0.2</v>
      </c>
      <c r="G14" s="54">
        <v>0.4</v>
      </c>
      <c r="H14" s="54">
        <v>0.2</v>
      </c>
      <c r="I14" s="208">
        <v>0.2</v>
      </c>
      <c r="J14" s="208"/>
      <c r="K14" s="208"/>
      <c r="L14" s="208"/>
      <c r="M14" s="208"/>
      <c r="N14" s="208"/>
      <c r="O14" s="55">
        <f t="shared" si="0"/>
        <v>1</v>
      </c>
    </row>
    <row r="15" spans="1:18" ht="24" customHeight="1">
      <c r="A15" s="355"/>
      <c r="B15" s="356"/>
      <c r="C15" s="358"/>
      <c r="D15" s="56">
        <f>C14</f>
        <v>338465.11134900001</v>
      </c>
      <c r="E15" s="57">
        <f>E14*$D$15</f>
        <v>0</v>
      </c>
      <c r="F15" s="57">
        <f>F14*$D$15</f>
        <v>67693.0222698</v>
      </c>
      <c r="G15" s="57">
        <f>G14*$D$15</f>
        <v>135386.0445396</v>
      </c>
      <c r="H15" s="57">
        <f>H14*$D$15</f>
        <v>67693.0222698</v>
      </c>
      <c r="I15" s="57">
        <f t="shared" ref="I15:N15" si="5">I14*$D$15</f>
        <v>67693.0222698</v>
      </c>
      <c r="J15" s="57">
        <f t="shared" si="5"/>
        <v>0</v>
      </c>
      <c r="K15" s="57">
        <f t="shared" si="5"/>
        <v>0</v>
      </c>
      <c r="L15" s="57">
        <f t="shared" si="5"/>
        <v>0</v>
      </c>
      <c r="M15" s="57">
        <f t="shared" si="5"/>
        <v>0</v>
      </c>
      <c r="N15" s="57">
        <f t="shared" si="5"/>
        <v>0</v>
      </c>
      <c r="O15" s="210">
        <f t="shared" si="0"/>
        <v>338465.11134900001</v>
      </c>
      <c r="R15" s="373"/>
    </row>
    <row r="16" spans="1:18" ht="24" customHeight="1">
      <c r="A16" s="354">
        <f>'Planilha de Serviço '!A98</f>
        <v>6</v>
      </c>
      <c r="B16" s="356" t="s">
        <v>348</v>
      </c>
      <c r="C16" s="357">
        <f>'Planilha de Serviço '!L98</f>
        <v>190602.43341</v>
      </c>
      <c r="D16" s="53">
        <f>C16/$C$40</f>
        <v>0.14741597791498029</v>
      </c>
      <c r="E16" s="54"/>
      <c r="F16" s="54"/>
      <c r="G16" s="54"/>
      <c r="H16" s="54">
        <v>0.2</v>
      </c>
      <c r="I16" s="208">
        <v>0.4</v>
      </c>
      <c r="J16" s="208">
        <v>0.4</v>
      </c>
      <c r="K16" s="208"/>
      <c r="L16" s="208"/>
      <c r="M16" s="208"/>
      <c r="N16" s="208"/>
      <c r="O16" s="55">
        <f t="shared" si="0"/>
        <v>1</v>
      </c>
      <c r="R16" s="373"/>
    </row>
    <row r="17" spans="1:18" ht="24" customHeight="1">
      <c r="A17" s="355"/>
      <c r="B17" s="356"/>
      <c r="C17" s="358"/>
      <c r="D17" s="56">
        <f>C16</f>
        <v>190602.43341</v>
      </c>
      <c r="E17" s="57">
        <f>E16*$D$17</f>
        <v>0</v>
      </c>
      <c r="F17" s="57">
        <f>F16*$D$17</f>
        <v>0</v>
      </c>
      <c r="G17" s="57">
        <f>G16*$D$17</f>
        <v>0</v>
      </c>
      <c r="H17" s="57">
        <f>H16*$D$17</f>
        <v>38120.486682000002</v>
      </c>
      <c r="I17" s="57">
        <f t="shared" ref="I17:N17" si="6">I16*$D$17</f>
        <v>76240.973364000005</v>
      </c>
      <c r="J17" s="57">
        <f t="shared" si="6"/>
        <v>76240.973364000005</v>
      </c>
      <c r="K17" s="57">
        <f t="shared" si="6"/>
        <v>0</v>
      </c>
      <c r="L17" s="57">
        <f t="shared" si="6"/>
        <v>0</v>
      </c>
      <c r="M17" s="57">
        <f t="shared" si="6"/>
        <v>0</v>
      </c>
      <c r="N17" s="57">
        <f t="shared" si="6"/>
        <v>0</v>
      </c>
      <c r="O17" s="210">
        <f t="shared" si="0"/>
        <v>190602.43341</v>
      </c>
      <c r="R17" s="58"/>
    </row>
    <row r="18" spans="1:18" ht="24" customHeight="1">
      <c r="A18" s="354">
        <f>'Planilha de Serviço '!A109</f>
        <v>7</v>
      </c>
      <c r="B18" s="356" t="s">
        <v>191</v>
      </c>
      <c r="C18" s="357">
        <f>'Planilha de Serviço '!L109</f>
        <v>9428.0017520000001</v>
      </c>
      <c r="D18" s="53">
        <f>C18/$C$40</f>
        <v>7.2918171777250221E-3</v>
      </c>
      <c r="E18" s="54"/>
      <c r="F18" s="54"/>
      <c r="G18" s="54"/>
      <c r="H18" s="54"/>
      <c r="I18" s="208"/>
      <c r="J18" s="208"/>
      <c r="K18" s="208">
        <v>0.5</v>
      </c>
      <c r="L18" s="208">
        <v>0.5</v>
      </c>
      <c r="M18" s="208"/>
      <c r="N18" s="208"/>
      <c r="O18" s="55">
        <f t="shared" si="0"/>
        <v>1</v>
      </c>
      <c r="R18" s="58"/>
    </row>
    <row r="19" spans="1:18" ht="24" customHeight="1">
      <c r="A19" s="355"/>
      <c r="B19" s="356"/>
      <c r="C19" s="358"/>
      <c r="D19" s="56">
        <f>'Planilha de Serviço '!L109</f>
        <v>9428.0017520000001</v>
      </c>
      <c r="E19" s="57">
        <f>E18*$D$19</f>
        <v>0</v>
      </c>
      <c r="F19" s="57">
        <f>F18*$D$19</f>
        <v>0</v>
      </c>
      <c r="G19" s="57">
        <f>G18*$D$19</f>
        <v>0</v>
      </c>
      <c r="H19" s="57">
        <f>H18*$D$19</f>
        <v>0</v>
      </c>
      <c r="I19" s="57">
        <f t="shared" ref="I19:N19" si="7">I18*$D$19</f>
        <v>0</v>
      </c>
      <c r="J19" s="57">
        <f t="shared" si="7"/>
        <v>0</v>
      </c>
      <c r="K19" s="57">
        <f t="shared" si="7"/>
        <v>4714.0008760000001</v>
      </c>
      <c r="L19" s="57">
        <f t="shared" si="7"/>
        <v>4714.0008760000001</v>
      </c>
      <c r="M19" s="57">
        <f t="shared" si="7"/>
        <v>0</v>
      </c>
      <c r="N19" s="57">
        <f t="shared" si="7"/>
        <v>0</v>
      </c>
      <c r="O19" s="210">
        <f t="shared" si="0"/>
        <v>9428.0017520000001</v>
      </c>
      <c r="R19" s="58"/>
    </row>
    <row r="20" spans="1:18" ht="24" customHeight="1">
      <c r="A20" s="354">
        <f>'Planilha de Serviço '!A112</f>
        <v>8</v>
      </c>
      <c r="B20" s="356" t="s">
        <v>208</v>
      </c>
      <c r="C20" s="357">
        <f>'Planilha de Serviço '!L112</f>
        <v>195483.19596300001</v>
      </c>
      <c r="D20" s="53">
        <f>C20/$C$40</f>
        <v>0.15119086353343203</v>
      </c>
      <c r="E20" s="54"/>
      <c r="F20" s="54"/>
      <c r="G20" s="54"/>
      <c r="H20" s="54"/>
      <c r="I20" s="208"/>
      <c r="J20" s="208">
        <v>0.25</v>
      </c>
      <c r="K20" s="208">
        <v>0.25</v>
      </c>
      <c r="L20" s="208">
        <v>0.5</v>
      </c>
      <c r="M20" s="208"/>
      <c r="N20" s="208"/>
      <c r="O20" s="55">
        <f t="shared" si="0"/>
        <v>1</v>
      </c>
      <c r="R20" s="58"/>
    </row>
    <row r="21" spans="1:18" ht="24" customHeight="1">
      <c r="A21" s="355"/>
      <c r="B21" s="356"/>
      <c r="C21" s="358"/>
      <c r="D21" s="56">
        <f>'Planilha de Serviço '!L112</f>
        <v>195483.19596300001</v>
      </c>
      <c r="E21" s="57">
        <f>E20*$D$21</f>
        <v>0</v>
      </c>
      <c r="F21" s="57">
        <f>F20*$D$21</f>
        <v>0</v>
      </c>
      <c r="G21" s="57">
        <f>G20*$D$21</f>
        <v>0</v>
      </c>
      <c r="H21" s="57">
        <f>H20*$D$21</f>
        <v>0</v>
      </c>
      <c r="I21" s="57">
        <f t="shared" ref="I21:N21" si="8">I20*$D$21</f>
        <v>0</v>
      </c>
      <c r="J21" s="57">
        <f t="shared" si="8"/>
        <v>48870.798990750001</v>
      </c>
      <c r="K21" s="57">
        <f t="shared" si="8"/>
        <v>48870.798990750001</v>
      </c>
      <c r="L21" s="57">
        <f t="shared" si="8"/>
        <v>97741.597981500003</v>
      </c>
      <c r="M21" s="57">
        <f t="shared" si="8"/>
        <v>0</v>
      </c>
      <c r="N21" s="57">
        <f t="shared" si="8"/>
        <v>0</v>
      </c>
      <c r="O21" s="210">
        <f t="shared" si="0"/>
        <v>195483.19596300001</v>
      </c>
      <c r="R21" s="58"/>
    </row>
    <row r="22" spans="1:18" ht="24" customHeight="1">
      <c r="A22" s="354">
        <f>'Planilha de Serviço '!A140</f>
        <v>9</v>
      </c>
      <c r="B22" s="356" t="s">
        <v>110</v>
      </c>
      <c r="C22" s="357">
        <f>'Planilha de Serviço '!L140</f>
        <v>65659.674173000007</v>
      </c>
      <c r="D22" s="53">
        <f>C22/$C$40</f>
        <v>5.0782589207404867E-2</v>
      </c>
      <c r="E22" s="54"/>
      <c r="F22" s="54"/>
      <c r="G22" s="54"/>
      <c r="H22" s="54"/>
      <c r="I22" s="208"/>
      <c r="J22" s="208"/>
      <c r="K22" s="208"/>
      <c r="L22" s="208"/>
      <c r="M22" s="208">
        <v>0.3</v>
      </c>
      <c r="N22" s="208">
        <v>0.7</v>
      </c>
      <c r="O22" s="55">
        <f t="shared" si="0"/>
        <v>1</v>
      </c>
      <c r="R22" s="58"/>
    </row>
    <row r="23" spans="1:18" ht="24" customHeight="1">
      <c r="A23" s="355"/>
      <c r="B23" s="356"/>
      <c r="C23" s="358"/>
      <c r="D23" s="56">
        <f>'Planilha de Serviço '!L140</f>
        <v>65659.674173000007</v>
      </c>
      <c r="E23" s="57">
        <f>E22*$D$23</f>
        <v>0</v>
      </c>
      <c r="F23" s="57">
        <f>F22*$D$23</f>
        <v>0</v>
      </c>
      <c r="G23" s="57">
        <f>G22*$D$23</f>
        <v>0</v>
      </c>
      <c r="H23" s="57">
        <f>H22*$D$23</f>
        <v>0</v>
      </c>
      <c r="I23" s="57">
        <f t="shared" ref="I23:N23" si="9">I22*$D$23</f>
        <v>0</v>
      </c>
      <c r="J23" s="57">
        <f t="shared" si="9"/>
        <v>0</v>
      </c>
      <c r="K23" s="57">
        <f t="shared" si="9"/>
        <v>0</v>
      </c>
      <c r="L23" s="57">
        <f t="shared" si="9"/>
        <v>0</v>
      </c>
      <c r="M23" s="57">
        <f t="shared" si="9"/>
        <v>19697.902251900003</v>
      </c>
      <c r="N23" s="57">
        <f t="shared" si="9"/>
        <v>45961.7719211</v>
      </c>
      <c r="O23" s="210">
        <f t="shared" si="0"/>
        <v>65659.674173000007</v>
      </c>
      <c r="R23" s="58"/>
    </row>
    <row r="24" spans="1:18" ht="24" customHeight="1">
      <c r="A24" s="354">
        <f>'Planilha de Serviço '!A153</f>
        <v>10</v>
      </c>
      <c r="B24" s="356" t="s">
        <v>111</v>
      </c>
      <c r="C24" s="357">
        <f>'Planilha de Serviço '!L153</f>
        <v>103809.47135099999</v>
      </c>
      <c r="D24" s="53">
        <f>C24/$C$40</f>
        <v>8.0288454151718661E-2</v>
      </c>
      <c r="E24" s="54">
        <v>0.3</v>
      </c>
      <c r="F24" s="54"/>
      <c r="G24" s="54"/>
      <c r="H24" s="54"/>
      <c r="I24" s="208"/>
      <c r="J24" s="208"/>
      <c r="K24" s="208">
        <v>0.3</v>
      </c>
      <c r="L24" s="208">
        <v>0.1</v>
      </c>
      <c r="M24" s="208">
        <v>0.3</v>
      </c>
      <c r="N24" s="208"/>
      <c r="O24" s="55">
        <f t="shared" si="0"/>
        <v>1</v>
      </c>
      <c r="R24" s="58"/>
    </row>
    <row r="25" spans="1:18" ht="24" customHeight="1">
      <c r="A25" s="355"/>
      <c r="B25" s="356"/>
      <c r="C25" s="358"/>
      <c r="D25" s="56">
        <f>'Planilha de Serviço '!L153</f>
        <v>103809.47135099999</v>
      </c>
      <c r="E25" s="57">
        <f t="shared" ref="E25:N25" si="10">E24*$D$25</f>
        <v>31142.841405299994</v>
      </c>
      <c r="F25" s="57">
        <f t="shared" si="10"/>
        <v>0</v>
      </c>
      <c r="G25" s="57">
        <f t="shared" si="10"/>
        <v>0</v>
      </c>
      <c r="H25" s="57">
        <f t="shared" si="10"/>
        <v>0</v>
      </c>
      <c r="I25" s="57">
        <f t="shared" si="10"/>
        <v>0</v>
      </c>
      <c r="J25" s="57">
        <f t="shared" si="10"/>
        <v>0</v>
      </c>
      <c r="K25" s="57">
        <f t="shared" si="10"/>
        <v>31142.841405299994</v>
      </c>
      <c r="L25" s="57">
        <f t="shared" si="10"/>
        <v>10380.947135099999</v>
      </c>
      <c r="M25" s="57">
        <f t="shared" si="10"/>
        <v>31142.841405299994</v>
      </c>
      <c r="N25" s="57">
        <f t="shared" si="10"/>
        <v>0</v>
      </c>
      <c r="O25" s="210">
        <f t="shared" si="0"/>
        <v>103809.47135099999</v>
      </c>
      <c r="R25" s="58"/>
    </row>
    <row r="26" spans="1:18" ht="24" customHeight="1">
      <c r="A26" s="354">
        <f>'Planilha de Serviço '!A182</f>
        <v>11</v>
      </c>
      <c r="B26" s="356" t="s">
        <v>112</v>
      </c>
      <c r="C26" s="357">
        <f>'Planilha de Serviço '!L182</f>
        <v>27487.851399999996</v>
      </c>
      <c r="D26" s="53">
        <f>C26/$C$40</f>
        <v>2.1259689199225423E-2</v>
      </c>
      <c r="E26" s="54"/>
      <c r="F26" s="54"/>
      <c r="G26" s="54"/>
      <c r="H26" s="54"/>
      <c r="I26" s="208"/>
      <c r="J26" s="208"/>
      <c r="K26" s="208"/>
      <c r="L26" s="208">
        <v>0.2</v>
      </c>
      <c r="M26" s="208">
        <v>0.8</v>
      </c>
      <c r="N26" s="208"/>
      <c r="O26" s="55">
        <f t="shared" si="0"/>
        <v>1</v>
      </c>
      <c r="R26" s="58"/>
    </row>
    <row r="27" spans="1:18" ht="24" customHeight="1">
      <c r="A27" s="355"/>
      <c r="B27" s="356"/>
      <c r="C27" s="358"/>
      <c r="D27" s="56">
        <f>'Planilha de Serviço '!L182</f>
        <v>27487.851399999996</v>
      </c>
      <c r="E27" s="57">
        <f>E26*$D$27</f>
        <v>0</v>
      </c>
      <c r="F27" s="57">
        <f>F26*$D$27</f>
        <v>0</v>
      </c>
      <c r="G27" s="57">
        <f>G26*$D$27</f>
        <v>0</v>
      </c>
      <c r="H27" s="57">
        <f>H26*$D$27</f>
        <v>0</v>
      </c>
      <c r="I27" s="57">
        <f>I26*$D$27</f>
        <v>0</v>
      </c>
      <c r="J27" s="57">
        <f t="shared" ref="J27:N27" si="11">J26*$D$27</f>
        <v>0</v>
      </c>
      <c r="K27" s="57">
        <f t="shared" si="11"/>
        <v>0</v>
      </c>
      <c r="L27" s="57">
        <f t="shared" si="11"/>
        <v>5497.5702799999999</v>
      </c>
      <c r="M27" s="57">
        <f t="shared" si="11"/>
        <v>21990.28112</v>
      </c>
      <c r="N27" s="57">
        <f t="shared" si="11"/>
        <v>0</v>
      </c>
      <c r="O27" s="210">
        <f t="shared" si="0"/>
        <v>27487.8514</v>
      </c>
      <c r="R27" s="58"/>
    </row>
    <row r="28" spans="1:18" ht="24" customHeight="1">
      <c r="A28" s="354">
        <f>'Planilha de Serviço '!A194</f>
        <v>12</v>
      </c>
      <c r="B28" s="356" t="s">
        <v>113</v>
      </c>
      <c r="C28" s="357">
        <f>'Planilha de Serviço '!L194</f>
        <v>114690.13341999997</v>
      </c>
      <c r="D28" s="53">
        <f>C28/$C$40</f>
        <v>8.8703789730429652E-2</v>
      </c>
      <c r="E28" s="54">
        <v>0.2</v>
      </c>
      <c r="F28" s="54">
        <v>0.2</v>
      </c>
      <c r="G28" s="54"/>
      <c r="H28" s="54"/>
      <c r="I28" s="208"/>
      <c r="J28" s="208"/>
      <c r="K28" s="208"/>
      <c r="L28" s="208">
        <v>0.1</v>
      </c>
      <c r="M28" s="208">
        <v>0.3</v>
      </c>
      <c r="N28" s="208">
        <v>0.2</v>
      </c>
      <c r="O28" s="55">
        <f t="shared" si="0"/>
        <v>1</v>
      </c>
      <c r="R28" s="58"/>
    </row>
    <row r="29" spans="1:18" ht="24" customHeight="1">
      <c r="A29" s="355"/>
      <c r="B29" s="356"/>
      <c r="C29" s="358"/>
      <c r="D29" s="56">
        <f>'Planilha de Serviço '!L194</f>
        <v>114690.13341999997</v>
      </c>
      <c r="E29" s="57">
        <f>E28*$D$29</f>
        <v>22938.026683999997</v>
      </c>
      <c r="F29" s="57">
        <f>F28*$D$29</f>
        <v>22938.026683999997</v>
      </c>
      <c r="G29" s="57">
        <f t="shared" ref="G29:N29" si="12">G28*$D$29</f>
        <v>0</v>
      </c>
      <c r="H29" s="57">
        <f t="shared" si="12"/>
        <v>0</v>
      </c>
      <c r="I29" s="57">
        <f t="shared" si="12"/>
        <v>0</v>
      </c>
      <c r="J29" s="57">
        <f t="shared" si="12"/>
        <v>0</v>
      </c>
      <c r="K29" s="57">
        <f t="shared" si="12"/>
        <v>0</v>
      </c>
      <c r="L29" s="57">
        <f t="shared" si="12"/>
        <v>11469.013341999998</v>
      </c>
      <c r="M29" s="57">
        <f t="shared" si="12"/>
        <v>34407.040025999988</v>
      </c>
      <c r="N29" s="57">
        <f t="shared" si="12"/>
        <v>22938.026683999997</v>
      </c>
      <c r="O29" s="210">
        <f t="shared" si="0"/>
        <v>114690.13341999998</v>
      </c>
      <c r="R29" s="58"/>
    </row>
    <row r="30" spans="1:18" ht="24" customHeight="1">
      <c r="A30" s="354">
        <f>'Planilha de Serviço '!A221</f>
        <v>13</v>
      </c>
      <c r="B30" s="356" t="s">
        <v>114</v>
      </c>
      <c r="C30" s="357">
        <f>'Planilha de Serviço '!L221</f>
        <v>21663.902873999999</v>
      </c>
      <c r="D30" s="53">
        <f>C30/$C$40</f>
        <v>1.6755323478773114E-2</v>
      </c>
      <c r="E30" s="54"/>
      <c r="F30" s="54"/>
      <c r="G30" s="54"/>
      <c r="H30" s="54"/>
      <c r="I30" s="208"/>
      <c r="J30" s="208"/>
      <c r="K30" s="208">
        <v>1</v>
      </c>
      <c r="L30" s="208"/>
      <c r="M30" s="208"/>
      <c r="N30" s="208"/>
      <c r="O30" s="55">
        <f t="shared" si="0"/>
        <v>1</v>
      </c>
      <c r="R30" s="58"/>
    </row>
    <row r="31" spans="1:18" ht="24" customHeight="1">
      <c r="A31" s="355"/>
      <c r="B31" s="356"/>
      <c r="C31" s="358"/>
      <c r="D31" s="56">
        <f>'Planilha de Serviço '!L221</f>
        <v>21663.902873999999</v>
      </c>
      <c r="E31" s="57">
        <f>E30*$D$31</f>
        <v>0</v>
      </c>
      <c r="F31" s="57">
        <f>F30*$D$31</f>
        <v>0</v>
      </c>
      <c r="G31" s="57">
        <f t="shared" ref="G31:N31" si="13">G30*$D$31</f>
        <v>0</v>
      </c>
      <c r="H31" s="57">
        <f t="shared" si="13"/>
        <v>0</v>
      </c>
      <c r="I31" s="57">
        <f t="shared" si="13"/>
        <v>0</v>
      </c>
      <c r="J31" s="57">
        <f t="shared" si="13"/>
        <v>0</v>
      </c>
      <c r="K31" s="57">
        <f t="shared" si="13"/>
        <v>21663.902873999999</v>
      </c>
      <c r="L31" s="57">
        <f t="shared" si="13"/>
        <v>0</v>
      </c>
      <c r="M31" s="57">
        <f t="shared" si="13"/>
        <v>0</v>
      </c>
      <c r="N31" s="57">
        <f t="shared" si="13"/>
        <v>0</v>
      </c>
      <c r="O31" s="210">
        <f t="shared" si="0"/>
        <v>21663.902873999999</v>
      </c>
      <c r="R31" s="58"/>
    </row>
    <row r="32" spans="1:18" ht="24" customHeight="1">
      <c r="A32" s="354">
        <f>'Planilha de Serviço '!A231</f>
        <v>14</v>
      </c>
      <c r="B32" s="356" t="s">
        <v>291</v>
      </c>
      <c r="C32" s="357">
        <f>'Planilha de Serviço '!L231</f>
        <v>13988.778474999999</v>
      </c>
      <c r="D32" s="53">
        <f>C32/$C$40</f>
        <v>1.0819218946131038E-2</v>
      </c>
      <c r="E32" s="54"/>
      <c r="F32" s="54"/>
      <c r="G32" s="54"/>
      <c r="H32" s="54"/>
      <c r="I32" s="208"/>
      <c r="J32" s="208">
        <v>0.3</v>
      </c>
      <c r="K32" s="208">
        <v>0.2</v>
      </c>
      <c r="L32" s="208">
        <v>0.5</v>
      </c>
      <c r="M32" s="208"/>
      <c r="N32" s="208"/>
      <c r="O32" s="55">
        <f t="shared" si="0"/>
        <v>1</v>
      </c>
      <c r="R32" s="58"/>
    </row>
    <row r="33" spans="1:18" ht="24" customHeight="1">
      <c r="A33" s="355"/>
      <c r="B33" s="356"/>
      <c r="C33" s="358"/>
      <c r="D33" s="56">
        <f>'Planilha de Serviço '!L231</f>
        <v>13988.778474999999</v>
      </c>
      <c r="E33" s="57">
        <f>E32*$D$33</f>
        <v>0</v>
      </c>
      <c r="F33" s="57">
        <f>F32*$D$33</f>
        <v>0</v>
      </c>
      <c r="G33" s="57">
        <f t="shared" ref="G33:N33" si="14">G32*$D$33</f>
        <v>0</v>
      </c>
      <c r="H33" s="57">
        <f t="shared" si="14"/>
        <v>0</v>
      </c>
      <c r="I33" s="57">
        <f t="shared" si="14"/>
        <v>0</v>
      </c>
      <c r="J33" s="57">
        <f t="shared" si="14"/>
        <v>4196.6335424999997</v>
      </c>
      <c r="K33" s="57">
        <f t="shared" si="14"/>
        <v>2797.7556949999998</v>
      </c>
      <c r="L33" s="57">
        <f t="shared" si="14"/>
        <v>6994.3892374999996</v>
      </c>
      <c r="M33" s="57">
        <f t="shared" si="14"/>
        <v>0</v>
      </c>
      <c r="N33" s="57">
        <f t="shared" si="14"/>
        <v>0</v>
      </c>
      <c r="O33" s="210">
        <f t="shared" si="0"/>
        <v>13988.778474999999</v>
      </c>
      <c r="R33" s="58"/>
    </row>
    <row r="34" spans="1:18" ht="24" customHeight="1">
      <c r="A34" s="354">
        <f>'Planilha de Serviço '!A242</f>
        <v>15</v>
      </c>
      <c r="B34" s="356" t="s">
        <v>115</v>
      </c>
      <c r="C34" s="357">
        <f>'Planilha de Serviço '!L242</f>
        <v>3624.9088000000002</v>
      </c>
      <c r="D34" s="53">
        <f>C34/$C$40</f>
        <v>2.8035816019995365E-3</v>
      </c>
      <c r="E34" s="54">
        <v>0.2</v>
      </c>
      <c r="F34" s="54"/>
      <c r="G34" s="54"/>
      <c r="H34" s="54"/>
      <c r="I34" s="208"/>
      <c r="J34" s="208"/>
      <c r="K34" s="208"/>
      <c r="L34" s="208"/>
      <c r="M34" s="208">
        <v>0.8</v>
      </c>
      <c r="N34" s="208"/>
      <c r="O34" s="55">
        <f t="shared" si="0"/>
        <v>1</v>
      </c>
      <c r="R34" s="58"/>
    </row>
    <row r="35" spans="1:18" ht="24" customHeight="1">
      <c r="A35" s="355"/>
      <c r="B35" s="356"/>
      <c r="C35" s="358"/>
      <c r="D35" s="56">
        <f>'Planilha de Serviço '!L242</f>
        <v>3624.9088000000002</v>
      </c>
      <c r="E35" s="57">
        <f>E34*$D$35</f>
        <v>724.98176000000012</v>
      </c>
      <c r="F35" s="57">
        <f>F34*$D$35</f>
        <v>0</v>
      </c>
      <c r="G35" s="57">
        <f t="shared" ref="G35:N35" si="15">G34*$D$35</f>
        <v>0</v>
      </c>
      <c r="H35" s="57">
        <f t="shared" si="15"/>
        <v>0</v>
      </c>
      <c r="I35" s="57">
        <f t="shared" si="15"/>
        <v>0</v>
      </c>
      <c r="J35" s="57">
        <f t="shared" si="15"/>
        <v>0</v>
      </c>
      <c r="K35" s="57">
        <f t="shared" si="15"/>
        <v>0</v>
      </c>
      <c r="L35" s="57">
        <f t="shared" si="15"/>
        <v>0</v>
      </c>
      <c r="M35" s="57">
        <f t="shared" si="15"/>
        <v>2899.9270400000005</v>
      </c>
      <c r="N35" s="57">
        <f t="shared" si="15"/>
        <v>0</v>
      </c>
      <c r="O35" s="210">
        <f t="shared" si="0"/>
        <v>3624.9088000000006</v>
      </c>
      <c r="R35" s="58"/>
    </row>
    <row r="36" spans="1:18" ht="24" customHeight="1">
      <c r="A36" s="354">
        <f>'Planilha de Serviço '!A250</f>
        <v>16</v>
      </c>
      <c r="B36" s="356" t="s">
        <v>116</v>
      </c>
      <c r="C36" s="357">
        <f>'Planilha de Serviço '!L250</f>
        <v>33915.730653999999</v>
      </c>
      <c r="D36" s="53">
        <f>C36/$C$40</f>
        <v>2.6231147796028993E-2</v>
      </c>
      <c r="E36" s="54"/>
      <c r="F36" s="54"/>
      <c r="G36" s="54"/>
      <c r="H36" s="54"/>
      <c r="I36" s="208"/>
      <c r="J36" s="208"/>
      <c r="K36" s="208"/>
      <c r="L36" s="208"/>
      <c r="M36" s="208">
        <v>0.3</v>
      </c>
      <c r="N36" s="208">
        <v>0.7</v>
      </c>
      <c r="O36" s="55">
        <f t="shared" si="0"/>
        <v>1</v>
      </c>
      <c r="R36" s="58"/>
    </row>
    <row r="37" spans="1:18" ht="24" customHeight="1">
      <c r="A37" s="355"/>
      <c r="B37" s="356"/>
      <c r="C37" s="358"/>
      <c r="D37" s="56">
        <f>'Planilha de Serviço '!L250</f>
        <v>33915.730653999999</v>
      </c>
      <c r="E37" s="57">
        <f>E36*$D$37</f>
        <v>0</v>
      </c>
      <c r="F37" s="57">
        <f>F36*$D$37</f>
        <v>0</v>
      </c>
      <c r="G37" s="57">
        <f t="shared" ref="G37:N37" si="16">G36*$D$37</f>
        <v>0</v>
      </c>
      <c r="H37" s="57">
        <f t="shared" si="16"/>
        <v>0</v>
      </c>
      <c r="I37" s="57">
        <f t="shared" si="16"/>
        <v>0</v>
      </c>
      <c r="J37" s="57">
        <f t="shared" si="16"/>
        <v>0</v>
      </c>
      <c r="K37" s="57">
        <f t="shared" si="16"/>
        <v>0</v>
      </c>
      <c r="L37" s="57">
        <f t="shared" si="16"/>
        <v>0</v>
      </c>
      <c r="M37" s="57">
        <f t="shared" si="16"/>
        <v>10174.7191962</v>
      </c>
      <c r="N37" s="57">
        <f t="shared" si="16"/>
        <v>23741.011457799999</v>
      </c>
      <c r="O37" s="210">
        <f t="shared" si="0"/>
        <v>33915.730653999999</v>
      </c>
      <c r="R37" s="58"/>
    </row>
    <row r="38" spans="1:18" ht="24" customHeight="1">
      <c r="A38" s="354">
        <f>'Planilha de Serviço '!A278</f>
        <v>17</v>
      </c>
      <c r="B38" s="356" t="s">
        <v>117</v>
      </c>
      <c r="C38" s="357">
        <f>'Planilha de Serviço '!L278</f>
        <v>19120.579089999999</v>
      </c>
      <c r="D38" s="53">
        <f>C38/$C$40</f>
        <v>1.4788262743686416E-2</v>
      </c>
      <c r="E38" s="54"/>
      <c r="F38" s="54"/>
      <c r="G38" s="54"/>
      <c r="H38" s="54"/>
      <c r="I38" s="208"/>
      <c r="J38" s="208"/>
      <c r="K38" s="208"/>
      <c r="L38" s="208"/>
      <c r="M38" s="208"/>
      <c r="N38" s="208">
        <v>1</v>
      </c>
      <c r="O38" s="55">
        <f t="shared" si="0"/>
        <v>1</v>
      </c>
      <c r="R38" s="58"/>
    </row>
    <row r="39" spans="1:18" ht="24" customHeight="1">
      <c r="A39" s="355"/>
      <c r="B39" s="356"/>
      <c r="C39" s="358"/>
      <c r="D39" s="56">
        <f>'Planilha de Serviço '!L278</f>
        <v>19120.579089999999</v>
      </c>
      <c r="E39" s="57">
        <f>E38*$D$39</f>
        <v>0</v>
      </c>
      <c r="F39" s="57">
        <f>F38*$D$39</f>
        <v>0</v>
      </c>
      <c r="G39" s="57">
        <f t="shared" ref="G39:N39" si="17">G38*$D$39</f>
        <v>0</v>
      </c>
      <c r="H39" s="57">
        <f t="shared" si="17"/>
        <v>0</v>
      </c>
      <c r="I39" s="57">
        <f t="shared" si="17"/>
        <v>0</v>
      </c>
      <c r="J39" s="57">
        <f t="shared" si="17"/>
        <v>0</v>
      </c>
      <c r="K39" s="57">
        <f t="shared" si="17"/>
        <v>0</v>
      </c>
      <c r="L39" s="57">
        <f t="shared" si="17"/>
        <v>0</v>
      </c>
      <c r="M39" s="57">
        <f t="shared" si="17"/>
        <v>0</v>
      </c>
      <c r="N39" s="57">
        <f t="shared" si="17"/>
        <v>19120.579089999999</v>
      </c>
      <c r="O39" s="210">
        <f t="shared" si="0"/>
        <v>19120.579089999999</v>
      </c>
      <c r="R39" s="58"/>
    </row>
    <row r="40" spans="1:18" ht="24" customHeight="1">
      <c r="A40" s="354"/>
      <c r="B40" s="369" t="s">
        <v>11</v>
      </c>
      <c r="C40" s="371">
        <f>SUM(C6:C39)</f>
        <v>1292956.4088359999</v>
      </c>
      <c r="D40" s="59">
        <f>D6+D8+D10+D12+D14+D16+D18+D20+D22+D24+D26+D28+D30+D32+D34+D36+D38</f>
        <v>1</v>
      </c>
      <c r="E40" s="60">
        <f>E41/$D$41</f>
        <v>9.227684370404278E-2</v>
      </c>
      <c r="F40" s="60">
        <f>F41/$D$41</f>
        <v>0.11648409197661003</v>
      </c>
      <c r="G40" s="60">
        <f>G41/$D$41</f>
        <v>0.11791640005671554</v>
      </c>
      <c r="H40" s="60">
        <f>H41/$D$41</f>
        <v>9.2248688928173131E-2</v>
      </c>
      <c r="I40" s="60">
        <f t="shared" ref="I40:N40" si="18">I41/$D$41</f>
        <v>0.11132161505999909</v>
      </c>
      <c r="J40" s="60">
        <f t="shared" si="18"/>
        <v>0.10000987273318944</v>
      </c>
      <c r="K40" s="60">
        <f t="shared" si="18"/>
        <v>8.4449327985735442E-2</v>
      </c>
      <c r="L40" s="60">
        <f t="shared" si="18"/>
        <v>0.10580211205670396</v>
      </c>
      <c r="M40" s="60">
        <f t="shared" si="18"/>
        <v>9.3052410906654628E-2</v>
      </c>
      <c r="N40" s="60">
        <f t="shared" si="18"/>
        <v>8.6438636592176044E-2</v>
      </c>
      <c r="O40" s="55">
        <f t="shared" si="0"/>
        <v>1</v>
      </c>
      <c r="R40" s="58"/>
    </row>
    <row r="41" spans="1:18" ht="24" customHeight="1">
      <c r="A41" s="355"/>
      <c r="B41" s="370"/>
      <c r="C41" s="372"/>
      <c r="D41" s="61">
        <f>D7+D9+D11+D13+D15+D17+D19+D21+D23+D25+D27+D29+D31+D33+D35+D37+D39</f>
        <v>1292956.4088359999</v>
      </c>
      <c r="E41" s="209">
        <f>E7+E9+E11+E13+E15+E17+E19+E21+E23+E25+E27+E29+E31+E33+E35+E37+E39</f>
        <v>119309.9364543</v>
      </c>
      <c r="F41" s="209">
        <f t="shared" ref="F41:N41" si="19">F7+F9+F11+F13+F15+F17+F19+F21+F23+F25+F27+F29+F31+F33+F35+F37+F39</f>
        <v>150608.8532486</v>
      </c>
      <c r="G41" s="209">
        <f t="shared" si="19"/>
        <v>152460.76516020001</v>
      </c>
      <c r="H41" s="209">
        <f t="shared" si="19"/>
        <v>119273.5335564</v>
      </c>
      <c r="I41" s="209">
        <f t="shared" si="19"/>
        <v>143933.99563379999</v>
      </c>
      <c r="J41" s="209">
        <f t="shared" si="19"/>
        <v>129308.40589725001</v>
      </c>
      <c r="K41" s="209">
        <f t="shared" si="19"/>
        <v>109189.29984105</v>
      </c>
      <c r="L41" s="209">
        <f t="shared" si="19"/>
        <v>136797.51885210001</v>
      </c>
      <c r="M41" s="209">
        <f t="shared" si="19"/>
        <v>120312.71103939999</v>
      </c>
      <c r="N41" s="209">
        <f t="shared" si="19"/>
        <v>111761.38915289998</v>
      </c>
      <c r="O41" s="62">
        <f>O7+O9+O11+O13+O15+O17+O19+O21+O23+O25+O27+O29+O31+O33+O35+O37+O39</f>
        <v>1292956.4088360001</v>
      </c>
    </row>
    <row r="42" spans="1:18">
      <c r="A42" s="63"/>
      <c r="B42" s="64"/>
      <c r="C42" s="65"/>
      <c r="D42" s="66"/>
      <c r="E42" s="67"/>
      <c r="F42" s="67"/>
      <c r="G42" s="67"/>
      <c r="H42" s="67"/>
      <c r="I42" s="67"/>
      <c r="J42" s="67"/>
      <c r="K42" s="67"/>
      <c r="L42" s="67"/>
      <c r="M42" s="67"/>
      <c r="N42" s="67"/>
      <c r="O42" s="68"/>
    </row>
    <row r="43" spans="1:18">
      <c r="A43" s="69"/>
      <c r="B43" s="70"/>
      <c r="C43" s="70"/>
      <c r="D43" s="70"/>
      <c r="E43" s="70"/>
      <c r="F43" s="362" t="s">
        <v>996</v>
      </c>
      <c r="G43" s="362"/>
      <c r="H43" s="362"/>
      <c r="I43" s="362"/>
      <c r="J43" s="362"/>
      <c r="K43" s="362"/>
      <c r="L43" s="362"/>
      <c r="M43" s="362"/>
      <c r="N43" s="362"/>
      <c r="O43" s="367"/>
    </row>
    <row r="44" spans="1:18">
      <c r="A44" s="359" t="s">
        <v>47</v>
      </c>
      <c r="B44" s="360"/>
      <c r="C44" s="353" t="s">
        <v>532</v>
      </c>
      <c r="D44" s="353"/>
      <c r="E44" s="353"/>
      <c r="F44" s="353"/>
      <c r="G44" s="353"/>
      <c r="H44" s="353"/>
      <c r="I44" s="305"/>
      <c r="J44" s="361" t="s">
        <v>533</v>
      </c>
      <c r="K44" s="362"/>
      <c r="L44" s="362"/>
      <c r="M44" s="305"/>
      <c r="N44" s="305"/>
      <c r="O44" s="306"/>
    </row>
    <row r="45" spans="1:18" ht="13.9" customHeight="1">
      <c r="A45" s="69"/>
      <c r="B45" s="70"/>
      <c r="C45" s="70"/>
      <c r="D45" s="70"/>
      <c r="E45" s="70"/>
      <c r="F45" s="305"/>
      <c r="G45" s="305"/>
      <c r="H45" s="305"/>
      <c r="I45" s="305"/>
      <c r="J45" s="305"/>
      <c r="K45" s="305"/>
      <c r="L45" s="305"/>
      <c r="M45" s="305"/>
      <c r="N45" s="305"/>
      <c r="O45" s="306"/>
    </row>
    <row r="46" spans="1:18" ht="52.15" customHeight="1">
      <c r="A46" s="363" t="s">
        <v>152</v>
      </c>
      <c r="B46" s="364"/>
      <c r="C46" s="364" t="s">
        <v>534</v>
      </c>
      <c r="D46" s="364"/>
      <c r="E46" s="364"/>
      <c r="F46" s="351" t="s">
        <v>535</v>
      </c>
      <c r="G46" s="351"/>
      <c r="H46" s="351"/>
      <c r="I46" s="307"/>
      <c r="J46" s="351" t="s">
        <v>536</v>
      </c>
      <c r="K46" s="351"/>
      <c r="L46" s="351"/>
      <c r="M46" s="305"/>
      <c r="N46" s="305"/>
      <c r="O46" s="306"/>
    </row>
    <row r="47" spans="1:18" ht="57" customHeight="1">
      <c r="A47" s="368" t="s">
        <v>85</v>
      </c>
      <c r="B47" s="353"/>
      <c r="C47" s="352" t="s">
        <v>86</v>
      </c>
      <c r="D47" s="353"/>
      <c r="E47" s="353"/>
      <c r="F47" s="305"/>
      <c r="G47" s="305"/>
      <c r="H47" s="305"/>
      <c r="I47" s="305"/>
      <c r="J47" s="352" t="s">
        <v>537</v>
      </c>
      <c r="K47" s="353"/>
      <c r="L47" s="353"/>
      <c r="M47" s="305"/>
      <c r="N47" s="305"/>
      <c r="O47" s="306"/>
    </row>
    <row r="48" spans="1:18" ht="14.45" customHeight="1" thickBot="1">
      <c r="A48" s="365"/>
      <c r="B48" s="366"/>
      <c r="C48" s="71"/>
      <c r="D48" s="71"/>
      <c r="E48" s="71"/>
      <c r="F48" s="304"/>
      <c r="G48" s="304"/>
      <c r="H48" s="304"/>
      <c r="I48" s="304"/>
      <c r="J48" s="304"/>
      <c r="K48" s="304"/>
      <c r="L48" s="304"/>
      <c r="M48" s="304"/>
      <c r="N48" s="304"/>
      <c r="O48" s="72"/>
    </row>
    <row r="49" spans="1:15">
      <c r="A49" s="73"/>
      <c r="B49" s="73"/>
      <c r="C49" s="73"/>
      <c r="D49" s="73"/>
      <c r="E49" s="73"/>
      <c r="F49" s="73"/>
      <c r="G49" s="73"/>
      <c r="H49" s="73"/>
      <c r="I49" s="73"/>
      <c r="J49" s="73"/>
      <c r="K49" s="73"/>
      <c r="L49" s="73"/>
      <c r="M49" s="73"/>
      <c r="N49" s="73"/>
      <c r="O49" s="73"/>
    </row>
  </sheetData>
  <mergeCells count="71">
    <mergeCell ref="R15:R16"/>
    <mergeCell ref="A1:O1"/>
    <mergeCell ref="A2:O2"/>
    <mergeCell ref="A3:O3"/>
    <mergeCell ref="A6:A7"/>
    <mergeCell ref="B6:B7"/>
    <mergeCell ref="C6:C7"/>
    <mergeCell ref="B4:E4"/>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22:A23"/>
    <mergeCell ref="B22:B23"/>
    <mergeCell ref="C22:C23"/>
    <mergeCell ref="A18:A19"/>
    <mergeCell ref="B18:B19"/>
    <mergeCell ref="C18:C19"/>
    <mergeCell ref="A20:A21"/>
    <mergeCell ref="B20:B21"/>
    <mergeCell ref="C20:C21"/>
    <mergeCell ref="A48:B48"/>
    <mergeCell ref="F43:O43"/>
    <mergeCell ref="A47:B47"/>
    <mergeCell ref="C47:E47"/>
    <mergeCell ref="A24:A25"/>
    <mergeCell ref="B24:B25"/>
    <mergeCell ref="C24:C25"/>
    <mergeCell ref="A40:A41"/>
    <mergeCell ref="B40:B41"/>
    <mergeCell ref="C40:C41"/>
    <mergeCell ref="A26:A27"/>
    <mergeCell ref="B26:B27"/>
    <mergeCell ref="C26:C27"/>
    <mergeCell ref="A28:A29"/>
    <mergeCell ref="B28:B29"/>
    <mergeCell ref="C28:C29"/>
    <mergeCell ref="A30:A31"/>
    <mergeCell ref="B30:B31"/>
    <mergeCell ref="C30:C31"/>
    <mergeCell ref="A32:A33"/>
    <mergeCell ref="B32:B33"/>
    <mergeCell ref="C32:C33"/>
    <mergeCell ref="A34:A35"/>
    <mergeCell ref="B34:B35"/>
    <mergeCell ref="C34:C35"/>
    <mergeCell ref="A36:A37"/>
    <mergeCell ref="B36:B37"/>
    <mergeCell ref="C36:C37"/>
    <mergeCell ref="J46:L46"/>
    <mergeCell ref="J47:L47"/>
    <mergeCell ref="A38:A39"/>
    <mergeCell ref="B38:B39"/>
    <mergeCell ref="C38:C39"/>
    <mergeCell ref="A44:B44"/>
    <mergeCell ref="C44:H44"/>
    <mergeCell ref="J44:L44"/>
    <mergeCell ref="A46:B46"/>
    <mergeCell ref="C46:E46"/>
    <mergeCell ref="F46:H46"/>
  </mergeCells>
  <conditionalFormatting sqref="E6:N6 E8:N8 E10:N10 E12:N12 E14:N14 E16:N16 E18:N18 E20:N20 E22:N22 E24:N24 E26:N26 E28:N28 E30:N30 E32:N32 E34:N34 E36:N36 E38:N38">
    <cfRule type="cellIs" dxfId="0" priority="1" operator="greaterThan">
      <formula>0</formula>
    </cfRule>
  </conditionalFormatting>
  <printOptions horizontalCentered="1"/>
  <pageMargins left="0.51181102362204722" right="0.51181102362204722" top="0.78740157480314965" bottom="0.78740157480314965" header="0.31496062992125984" footer="0.31496062992125984"/>
  <pageSetup paperSize="9" scale="42" orientation="landscape" horizontalDpi="4294967293" verticalDpi="4294967293"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A28"/>
  <sheetViews>
    <sheetView view="pageBreakPreview" zoomScaleNormal="100" zoomScaleSheetLayoutView="100" workbookViewId="0">
      <selection activeCell="E32" sqref="E32"/>
    </sheetView>
  </sheetViews>
  <sheetFormatPr defaultRowHeight="12.75"/>
  <cols>
    <col min="1" max="1" width="15.7109375" customWidth="1"/>
    <col min="4" max="4" width="5.42578125" customWidth="1"/>
    <col min="5" max="5" width="7.28515625" customWidth="1"/>
    <col min="6" max="6" width="3.28515625" customWidth="1"/>
    <col min="7" max="7" width="7.28515625" customWidth="1"/>
    <col min="8" max="8" width="3.7109375" customWidth="1"/>
    <col min="9" max="9" width="6.28515625" customWidth="1"/>
    <col min="10" max="10" width="3.7109375" customWidth="1"/>
    <col min="11" max="11" width="8.28515625" customWidth="1"/>
    <col min="12" max="12" width="2.28515625" customWidth="1"/>
    <col min="13" max="13" width="1.85546875" customWidth="1"/>
    <col min="14" max="14" width="8.28515625" customWidth="1"/>
    <col min="15" max="15" width="3.7109375" customWidth="1"/>
    <col min="16" max="16" width="6.7109375" customWidth="1"/>
    <col min="17" max="17" width="2.7109375" customWidth="1"/>
    <col min="18" max="18" width="2" customWidth="1"/>
    <col min="20" max="20" width="2" customWidth="1"/>
    <col min="21" max="21" width="7" customWidth="1"/>
    <col min="24" max="24" width="3.5703125" customWidth="1"/>
    <col min="25" max="25" width="5.140625" customWidth="1"/>
    <col min="26" max="26" width="7.7109375" customWidth="1"/>
    <col min="27" max="27" width="3" customWidth="1"/>
  </cols>
  <sheetData>
    <row r="1" spans="1:27" ht="67.150000000000006" customHeight="1">
      <c r="A1" s="399" t="s">
        <v>121</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1"/>
    </row>
    <row r="2" spans="1:27">
      <c r="A2" s="99"/>
      <c r="B2" s="100" t="str">
        <f>[2]Resumo!$B$2</f>
        <v>PREFEITURA MUNICIPAL DE SÃO SEBASTIÃO DO OESTE-MG</v>
      </c>
      <c r="C2" s="100"/>
      <c r="D2" s="100"/>
      <c r="E2" s="100"/>
      <c r="F2" s="100"/>
      <c r="G2" s="100"/>
      <c r="H2" s="100"/>
      <c r="I2" s="100"/>
      <c r="J2" s="100"/>
      <c r="K2" s="100"/>
      <c r="L2" s="100"/>
      <c r="M2" s="100"/>
      <c r="N2" s="100"/>
      <c r="O2" s="100"/>
      <c r="P2" s="100"/>
      <c r="Q2" s="100"/>
      <c r="R2" s="100"/>
      <c r="S2" s="402" t="str">
        <f>[2]Resumo!C2</f>
        <v>PLANILHA MODELO:</v>
      </c>
      <c r="T2" s="402"/>
      <c r="U2" s="402"/>
      <c r="V2" s="402"/>
      <c r="W2" s="402"/>
      <c r="X2" s="402"/>
      <c r="Y2" s="100"/>
      <c r="Z2" s="403"/>
      <c r="AA2" s="404"/>
    </row>
    <row r="3" spans="1:27">
      <c r="A3" s="99"/>
      <c r="B3" s="100"/>
      <c r="C3" s="100"/>
      <c r="D3" s="100"/>
      <c r="E3" s="100"/>
      <c r="F3" s="100"/>
      <c r="G3" s="100"/>
      <c r="H3" s="100"/>
      <c r="I3" s="100"/>
      <c r="J3" s="100"/>
      <c r="K3" s="100"/>
      <c r="L3" s="100"/>
      <c r="M3" s="100"/>
      <c r="N3" s="100"/>
      <c r="O3" s="100"/>
      <c r="P3" s="100"/>
      <c r="Q3" s="100"/>
      <c r="R3" s="100"/>
      <c r="S3" s="405" t="str">
        <f>[2]Resumo!C3</f>
        <v>DESONERADA</v>
      </c>
      <c r="T3" s="405"/>
      <c r="U3" s="405"/>
      <c r="V3" s="405"/>
      <c r="W3" s="405"/>
      <c r="X3" s="405"/>
      <c r="Y3" s="100"/>
      <c r="Z3" s="397"/>
      <c r="AA3" s="398"/>
    </row>
    <row r="4" spans="1:27" ht="13.5" thickBot="1">
      <c r="A4" s="99" t="str">
        <f>[2]Resumo!$A$4</f>
        <v>PROJETO:</v>
      </c>
      <c r="B4" s="406" t="s">
        <v>997</v>
      </c>
      <c r="C4" s="406"/>
      <c r="D4" s="406"/>
      <c r="E4" s="406"/>
      <c r="F4" s="406"/>
      <c r="G4" s="406"/>
      <c r="H4" s="406"/>
      <c r="I4" s="406"/>
      <c r="J4" s="100"/>
      <c r="K4" s="100"/>
      <c r="L4" s="100"/>
      <c r="M4" s="100"/>
      <c r="N4" s="100"/>
      <c r="O4" s="100"/>
      <c r="P4" s="100"/>
      <c r="Q4" s="100"/>
      <c r="R4" s="100"/>
      <c r="S4" s="396" t="s">
        <v>122</v>
      </c>
      <c r="T4" s="396"/>
      <c r="U4" s="396"/>
      <c r="V4" s="396"/>
      <c r="W4" s="396"/>
      <c r="X4" s="396"/>
      <c r="Y4" s="100"/>
      <c r="Z4" s="397"/>
      <c r="AA4" s="398"/>
    </row>
    <row r="5" spans="1:27" ht="15.75" thickBot="1">
      <c r="A5" s="388" t="s">
        <v>123</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90"/>
    </row>
    <row r="6" spans="1:27">
      <c r="A6" s="101"/>
      <c r="B6" s="102"/>
      <c r="C6" s="102"/>
      <c r="D6" s="102"/>
      <c r="E6" s="102"/>
      <c r="F6" s="103"/>
      <c r="G6" s="103"/>
      <c r="H6" s="103"/>
      <c r="I6" s="103"/>
      <c r="J6" s="103"/>
      <c r="K6" s="103"/>
      <c r="L6" s="103"/>
      <c r="M6" s="102"/>
      <c r="N6" s="102"/>
      <c r="O6" s="102"/>
      <c r="P6" s="102"/>
      <c r="Q6" s="102"/>
      <c r="R6" s="102"/>
      <c r="S6" s="102"/>
      <c r="T6" s="102"/>
      <c r="U6" s="102"/>
      <c r="V6" s="102"/>
      <c r="W6" s="102"/>
      <c r="X6" s="102"/>
      <c r="Y6" s="102"/>
      <c r="Z6" s="102"/>
      <c r="AA6" s="104"/>
    </row>
    <row r="7" spans="1:27">
      <c r="A7" s="105" t="s">
        <v>124</v>
      </c>
      <c r="B7" s="106" t="s">
        <v>125</v>
      </c>
      <c r="C7" s="107"/>
      <c r="D7" s="108"/>
      <c r="E7" s="108"/>
      <c r="F7" s="109"/>
      <c r="G7" s="110">
        <v>0.04</v>
      </c>
      <c r="H7" s="109"/>
      <c r="I7" s="109"/>
      <c r="J7" s="109"/>
      <c r="K7" s="108"/>
      <c r="L7" s="109"/>
      <c r="M7" s="108"/>
      <c r="N7" s="108"/>
      <c r="O7" s="108"/>
      <c r="P7" s="108"/>
      <c r="Q7" s="108"/>
      <c r="R7" s="108"/>
      <c r="S7" s="108"/>
      <c r="T7" s="108"/>
      <c r="U7" s="108"/>
      <c r="V7" s="108"/>
      <c r="W7" s="108"/>
      <c r="X7" s="108"/>
      <c r="Y7" s="108"/>
      <c r="Z7" s="108"/>
      <c r="AA7" s="111"/>
    </row>
    <row r="8" spans="1:27">
      <c r="A8" s="105" t="s">
        <v>126</v>
      </c>
      <c r="B8" s="106" t="s">
        <v>127</v>
      </c>
      <c r="C8" s="107"/>
      <c r="D8" s="108"/>
      <c r="E8" s="108"/>
      <c r="F8" s="109"/>
      <c r="G8" s="110">
        <v>8.0000000000000002E-3</v>
      </c>
      <c r="H8" s="109"/>
      <c r="I8" s="109"/>
      <c r="J8" s="109"/>
      <c r="K8" s="108"/>
      <c r="L8" s="109"/>
      <c r="M8" s="108"/>
      <c r="N8" s="108"/>
      <c r="O8" s="108"/>
      <c r="P8" s="108"/>
      <c r="Q8" s="108"/>
      <c r="R8" s="108"/>
      <c r="S8" s="108"/>
      <c r="T8" s="108"/>
      <c r="U8" s="108"/>
      <c r="V8" s="108"/>
      <c r="W8" s="108"/>
      <c r="X8" s="108"/>
      <c r="Y8" s="108"/>
      <c r="Z8" s="108"/>
      <c r="AA8" s="111"/>
    </row>
    <row r="9" spans="1:27">
      <c r="A9" s="105" t="s">
        <v>128</v>
      </c>
      <c r="B9" s="106" t="s">
        <v>129</v>
      </c>
      <c r="C9" s="107"/>
      <c r="D9" s="108"/>
      <c r="E9" s="108"/>
      <c r="F9" s="109"/>
      <c r="G9" s="110">
        <v>1.2699999999999999E-2</v>
      </c>
      <c r="H9" s="109"/>
      <c r="I9" s="109"/>
      <c r="J9" s="109"/>
      <c r="K9" s="108"/>
      <c r="L9" s="109"/>
      <c r="M9" s="108"/>
      <c r="N9" s="108"/>
      <c r="O9" s="108"/>
      <c r="P9" s="108"/>
      <c r="Q9" s="108"/>
      <c r="R9" s="108"/>
      <c r="S9" s="108"/>
      <c r="T9" s="108"/>
      <c r="U9" s="108"/>
      <c r="V9" s="108"/>
      <c r="W9" s="108"/>
      <c r="X9" s="108"/>
      <c r="Y9" s="108"/>
      <c r="Z9" s="108"/>
      <c r="AA9" s="111"/>
    </row>
    <row r="10" spans="1:27">
      <c r="A10" s="105" t="s">
        <v>130</v>
      </c>
      <c r="B10" s="106" t="s">
        <v>131</v>
      </c>
      <c r="C10" s="107"/>
      <c r="D10" s="108"/>
      <c r="E10" s="108"/>
      <c r="F10" s="109"/>
      <c r="G10" s="110">
        <v>1.23E-2</v>
      </c>
      <c r="H10" s="109"/>
      <c r="I10" s="109"/>
      <c r="J10" s="109"/>
      <c r="K10" s="108"/>
      <c r="L10" s="109"/>
      <c r="M10" s="108"/>
      <c r="N10" s="108"/>
      <c r="O10" s="108"/>
      <c r="P10" s="108"/>
      <c r="Q10" s="108"/>
      <c r="R10" s="108"/>
      <c r="S10" s="108"/>
      <c r="T10" s="108"/>
      <c r="U10" s="108"/>
      <c r="V10" s="108"/>
      <c r="W10" s="108"/>
      <c r="X10" s="108"/>
      <c r="Y10" s="108"/>
      <c r="Z10" s="108"/>
      <c r="AA10" s="111"/>
    </row>
    <row r="11" spans="1:27">
      <c r="A11" s="105" t="s">
        <v>132</v>
      </c>
      <c r="B11" s="106" t="s">
        <v>133</v>
      </c>
      <c r="C11" s="107"/>
      <c r="D11" s="108"/>
      <c r="E11" s="108"/>
      <c r="F11" s="109"/>
      <c r="G11" s="110">
        <v>0.06</v>
      </c>
      <c r="H11" s="109"/>
      <c r="I11" s="109"/>
      <c r="J11" s="109"/>
      <c r="K11" s="108"/>
      <c r="L11" s="109"/>
      <c r="M11" s="108"/>
      <c r="N11" s="108"/>
      <c r="O11" s="108"/>
      <c r="P11" s="108"/>
      <c r="Q11" s="108"/>
      <c r="R11" s="108"/>
      <c r="S11" s="108"/>
      <c r="T11" s="108"/>
      <c r="U11" s="108"/>
      <c r="V11" s="108"/>
      <c r="W11" s="108"/>
      <c r="X11" s="108"/>
      <c r="Y11" s="108"/>
      <c r="Z11" s="108"/>
      <c r="AA11" s="111"/>
    </row>
    <row r="12" spans="1:27">
      <c r="A12" s="105" t="s">
        <v>134</v>
      </c>
      <c r="B12" s="106" t="s">
        <v>135</v>
      </c>
      <c r="C12" s="107"/>
      <c r="D12" s="108"/>
      <c r="E12" s="108"/>
      <c r="F12" s="109"/>
      <c r="G12" s="110">
        <f>SUM(G13:G16)</f>
        <v>0.1115</v>
      </c>
      <c r="H12" s="109"/>
      <c r="I12" s="109"/>
      <c r="J12" s="109"/>
      <c r="K12" s="108"/>
      <c r="L12" s="109"/>
      <c r="M12" s="108"/>
      <c r="N12" s="108"/>
      <c r="O12" s="108"/>
      <c r="P12" s="108"/>
      <c r="Q12" s="108"/>
      <c r="R12" s="108"/>
      <c r="S12" s="108"/>
      <c r="T12" s="108"/>
      <c r="U12" s="108"/>
      <c r="V12" s="108"/>
      <c r="W12" s="108"/>
      <c r="X12" s="108"/>
      <c r="Y12" s="108"/>
      <c r="Z12" s="108"/>
      <c r="AA12" s="111"/>
    </row>
    <row r="13" spans="1:27">
      <c r="A13" s="112"/>
      <c r="B13" s="113"/>
      <c r="C13" s="114"/>
      <c r="D13" s="113"/>
      <c r="E13" s="113" t="s">
        <v>136</v>
      </c>
      <c r="F13" s="115"/>
      <c r="G13" s="116">
        <v>0.03</v>
      </c>
      <c r="H13" s="115"/>
      <c r="I13" s="115"/>
      <c r="J13" s="115"/>
      <c r="K13" s="113"/>
      <c r="L13" s="115"/>
      <c r="M13" s="113"/>
      <c r="N13" s="113"/>
      <c r="O13" s="113"/>
      <c r="P13" s="113"/>
      <c r="Q13" s="113"/>
      <c r="R13" s="113"/>
      <c r="S13" s="113"/>
      <c r="T13" s="113"/>
      <c r="U13" s="113"/>
      <c r="V13" s="113"/>
      <c r="W13" s="113"/>
      <c r="X13" s="113"/>
      <c r="Y13" s="113"/>
      <c r="Z13" s="113"/>
      <c r="AA13" s="117"/>
    </row>
    <row r="14" spans="1:27">
      <c r="A14" s="112"/>
      <c r="B14" s="113"/>
      <c r="C14" s="114"/>
      <c r="D14" s="113"/>
      <c r="E14" s="113" t="s">
        <v>137</v>
      </c>
      <c r="F14" s="115"/>
      <c r="G14" s="116">
        <v>6.4999999999999997E-3</v>
      </c>
      <c r="H14" s="115"/>
      <c r="I14" s="115"/>
      <c r="J14" s="115"/>
      <c r="K14" s="113"/>
      <c r="L14" s="115"/>
      <c r="M14" s="113"/>
      <c r="N14" s="113"/>
      <c r="O14" s="113"/>
      <c r="P14" s="113"/>
      <c r="Q14" s="113"/>
      <c r="R14" s="113"/>
      <c r="S14" s="113"/>
      <c r="T14" s="113"/>
      <c r="U14" s="113"/>
      <c r="V14" s="113"/>
      <c r="W14" s="113"/>
      <c r="X14" s="113"/>
      <c r="Y14" s="113"/>
      <c r="Z14" s="113"/>
      <c r="AA14" s="117"/>
    </row>
    <row r="15" spans="1:27">
      <c r="A15" s="112"/>
      <c r="B15" s="113"/>
      <c r="C15" s="114"/>
      <c r="D15" s="113"/>
      <c r="E15" s="113" t="s">
        <v>138</v>
      </c>
      <c r="F15" s="115"/>
      <c r="G15" s="116">
        <v>0.03</v>
      </c>
      <c r="H15" s="115"/>
      <c r="I15" s="115"/>
      <c r="J15" s="115"/>
      <c r="K15" s="113"/>
      <c r="L15" s="115"/>
      <c r="M15" s="113"/>
      <c r="N15" s="113"/>
      <c r="O15" s="113"/>
      <c r="P15" s="113"/>
      <c r="Q15" s="113"/>
      <c r="R15" s="113"/>
      <c r="S15" s="113"/>
      <c r="T15" s="113"/>
      <c r="U15" s="113"/>
      <c r="V15" s="113"/>
      <c r="W15" s="113"/>
      <c r="X15" s="113"/>
      <c r="Y15" s="113"/>
      <c r="Z15" s="113"/>
      <c r="AA15" s="117"/>
    </row>
    <row r="16" spans="1:27">
      <c r="A16" s="112"/>
      <c r="B16" s="113"/>
      <c r="C16" s="114"/>
      <c r="D16" s="113"/>
      <c r="E16" s="113" t="s">
        <v>139</v>
      </c>
      <c r="F16" s="115"/>
      <c r="G16" s="116">
        <f>IF([2]Resumo!C3=[2]Resumo!N1,0,0.045)</f>
        <v>4.4999999999999998E-2</v>
      </c>
      <c r="H16" s="115"/>
      <c r="I16" s="115"/>
      <c r="J16" s="115"/>
      <c r="K16" s="113"/>
      <c r="L16" s="115"/>
      <c r="M16" s="113"/>
      <c r="N16" s="113"/>
      <c r="O16" s="113"/>
      <c r="P16" s="113"/>
      <c r="Q16" s="113"/>
      <c r="R16" s="113"/>
      <c r="S16" s="113"/>
      <c r="T16" s="113"/>
      <c r="U16" s="113"/>
      <c r="V16" s="113"/>
      <c r="W16" s="113"/>
      <c r="X16" s="113"/>
      <c r="Y16" s="113"/>
      <c r="Z16" s="113"/>
      <c r="AA16" s="117"/>
    </row>
    <row r="17" spans="1:27">
      <c r="A17" s="105"/>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11"/>
    </row>
    <row r="18" spans="1:27">
      <c r="A18" s="105"/>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11"/>
    </row>
    <row r="19" spans="1:27">
      <c r="A19" s="105"/>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11"/>
    </row>
    <row r="20" spans="1:27">
      <c r="A20" s="105"/>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11"/>
    </row>
    <row r="21" spans="1:27" ht="15">
      <c r="A21" s="105"/>
      <c r="B21" s="118" t="s">
        <v>140</v>
      </c>
      <c r="C21" s="391" t="s">
        <v>141</v>
      </c>
      <c r="D21" s="119" t="s">
        <v>142</v>
      </c>
      <c r="E21" s="120">
        <v>1</v>
      </c>
      <c r="F21" s="119" t="s">
        <v>143</v>
      </c>
      <c r="G21" s="120">
        <f>G7</f>
        <v>0.04</v>
      </c>
      <c r="H21" s="119" t="s">
        <v>143</v>
      </c>
      <c r="I21" s="120">
        <f>G8</f>
        <v>8.0000000000000002E-3</v>
      </c>
      <c r="J21" s="119" t="s">
        <v>143</v>
      </c>
      <c r="K21" s="120">
        <f>G9</f>
        <v>1.2699999999999999E-2</v>
      </c>
      <c r="L21" s="118" t="s">
        <v>144</v>
      </c>
      <c r="M21" s="118" t="s">
        <v>145</v>
      </c>
      <c r="N21" s="120">
        <v>1</v>
      </c>
      <c r="O21" s="118" t="s">
        <v>143</v>
      </c>
      <c r="P21" s="120">
        <f>G10</f>
        <v>1.23E-2</v>
      </c>
      <c r="Q21" s="118" t="s">
        <v>144</v>
      </c>
      <c r="R21" s="118" t="s">
        <v>145</v>
      </c>
      <c r="S21" s="120">
        <v>1</v>
      </c>
      <c r="T21" s="118" t="s">
        <v>143</v>
      </c>
      <c r="U21" s="120">
        <f>G11</f>
        <v>0.06</v>
      </c>
      <c r="V21" s="118" t="s">
        <v>146</v>
      </c>
      <c r="W21" s="391" t="s">
        <v>147</v>
      </c>
      <c r="X21" s="392">
        <v>-1</v>
      </c>
      <c r="Y21" s="393" t="s">
        <v>148</v>
      </c>
      <c r="Z21" s="394">
        <f>ROUND((((E21+G21+I21+K21)*(N21+P21)*(S21+U21))/(N23-P23))-1,4)</f>
        <v>0.28100000000000003</v>
      </c>
      <c r="AA21" s="111"/>
    </row>
    <row r="22" spans="1:27" ht="15">
      <c r="A22" s="105"/>
      <c r="B22" s="108"/>
      <c r="C22" s="391"/>
      <c r="D22" s="395"/>
      <c r="E22" s="395"/>
      <c r="F22" s="395"/>
      <c r="G22" s="395"/>
      <c r="H22" s="395"/>
      <c r="I22" s="395"/>
      <c r="J22" s="395"/>
      <c r="K22" s="395"/>
      <c r="L22" s="395"/>
      <c r="M22" s="395"/>
      <c r="N22" s="395"/>
      <c r="O22" s="395"/>
      <c r="P22" s="395"/>
      <c r="Q22" s="395"/>
      <c r="R22" s="395"/>
      <c r="S22" s="395"/>
      <c r="T22" s="395"/>
      <c r="U22" s="395"/>
      <c r="V22" s="395"/>
      <c r="W22" s="391"/>
      <c r="X22" s="392"/>
      <c r="Y22" s="393"/>
      <c r="Z22" s="394"/>
      <c r="AA22" s="111"/>
    </row>
    <row r="23" spans="1:27" ht="15">
      <c r="A23" s="121"/>
      <c r="B23" s="122"/>
      <c r="C23" s="391"/>
      <c r="D23" s="123"/>
      <c r="E23" s="123"/>
      <c r="F23" s="123"/>
      <c r="G23" s="123"/>
      <c r="H23" s="123"/>
      <c r="I23" s="123"/>
      <c r="J23" s="123"/>
      <c r="K23" s="124"/>
      <c r="L23" s="124"/>
      <c r="M23" s="123" t="s">
        <v>145</v>
      </c>
      <c r="N23" s="125">
        <v>1</v>
      </c>
      <c r="O23" s="124" t="s">
        <v>149</v>
      </c>
      <c r="P23" s="125">
        <f>G12</f>
        <v>0.1115</v>
      </c>
      <c r="Q23" s="124" t="s">
        <v>150</v>
      </c>
      <c r="R23" s="124"/>
      <c r="S23" s="124"/>
      <c r="T23" s="124"/>
      <c r="U23" s="124"/>
      <c r="V23" s="124"/>
      <c r="W23" s="391"/>
      <c r="X23" s="392"/>
      <c r="Y23" s="393"/>
      <c r="Z23" s="394"/>
      <c r="AA23" s="126"/>
    </row>
    <row r="24" spans="1:27">
      <c r="A24" s="105"/>
      <c r="B24" s="108"/>
      <c r="C24" s="108"/>
      <c r="D24" s="108"/>
      <c r="E24" s="108"/>
      <c r="F24" s="109"/>
      <c r="G24" s="109"/>
      <c r="H24" s="109"/>
      <c r="I24" s="109"/>
      <c r="J24" s="109"/>
      <c r="K24" s="109"/>
      <c r="L24" s="109"/>
      <c r="M24" s="108"/>
      <c r="N24" s="108"/>
      <c r="O24" s="108"/>
      <c r="P24" s="108"/>
      <c r="Q24" s="108"/>
      <c r="R24" s="108"/>
      <c r="S24" s="108"/>
      <c r="T24" s="108"/>
      <c r="U24" s="108"/>
      <c r="V24" s="108"/>
      <c r="W24" s="108"/>
      <c r="X24" s="108"/>
      <c r="Y24" s="108"/>
      <c r="Z24" s="108"/>
      <c r="AA24" s="111"/>
    </row>
    <row r="25" spans="1:27" ht="13.5" thickBot="1">
      <c r="A25" s="127" t="s">
        <v>151</v>
      </c>
      <c r="B25" s="128"/>
      <c r="C25" s="128"/>
      <c r="D25" s="128"/>
      <c r="E25" s="128"/>
      <c r="F25" s="129"/>
      <c r="G25" s="129"/>
      <c r="H25" s="129"/>
      <c r="I25" s="129"/>
      <c r="J25" s="129"/>
      <c r="K25" s="129"/>
      <c r="L25" s="129"/>
      <c r="M25" s="128"/>
      <c r="N25" s="128"/>
      <c r="O25" s="128"/>
      <c r="P25" s="128"/>
      <c r="Q25" s="128"/>
      <c r="R25" s="128"/>
      <c r="S25" s="128"/>
      <c r="T25" s="128"/>
      <c r="U25" s="128"/>
      <c r="V25" s="128"/>
      <c r="W25" s="128"/>
      <c r="X25" s="128"/>
      <c r="Y25" s="128"/>
      <c r="Z25" s="128"/>
      <c r="AA25" s="130"/>
    </row>
    <row r="26" spans="1:27" ht="59.45" customHeight="1">
      <c r="A26" s="131"/>
      <c r="B26" s="132"/>
      <c r="C26" s="132"/>
      <c r="D26" s="132"/>
      <c r="E26" s="132"/>
      <c r="F26" s="132"/>
      <c r="G26" s="132"/>
      <c r="H26" s="132"/>
      <c r="I26" s="385" t="s">
        <v>152</v>
      </c>
      <c r="J26" s="385"/>
      <c r="K26" s="385"/>
      <c r="L26" s="385"/>
      <c r="M26" s="385"/>
      <c r="N26" s="385"/>
      <c r="O26" s="132"/>
      <c r="P26" s="132"/>
      <c r="Q26" s="132"/>
      <c r="R26" s="132"/>
      <c r="S26" s="132"/>
      <c r="T26" s="132"/>
      <c r="U26" s="132"/>
      <c r="V26" s="132"/>
      <c r="W26" s="132"/>
      <c r="X26" s="132"/>
      <c r="Y26" s="132"/>
      <c r="Z26" s="132"/>
      <c r="AA26" s="133"/>
    </row>
    <row r="27" spans="1:27" ht="30" customHeight="1">
      <c r="A27" s="134"/>
      <c r="B27" s="135"/>
      <c r="C27" s="135"/>
      <c r="D27" s="135"/>
      <c r="E27" s="135"/>
      <c r="F27" s="135"/>
      <c r="G27" s="135"/>
      <c r="H27" s="135"/>
      <c r="I27" s="386" t="s">
        <v>537</v>
      </c>
      <c r="J27" s="386"/>
      <c r="K27" s="386"/>
      <c r="L27" s="386"/>
      <c r="M27" s="386"/>
      <c r="N27" s="386"/>
      <c r="O27" s="135"/>
      <c r="P27" s="135"/>
      <c r="Q27" s="135"/>
      <c r="R27" s="135"/>
      <c r="S27" s="135"/>
      <c r="T27" s="135"/>
      <c r="U27" s="135"/>
      <c r="V27" s="135"/>
      <c r="W27" s="135"/>
      <c r="X27" s="135"/>
      <c r="Y27" s="135"/>
      <c r="Z27" s="135"/>
      <c r="AA27" s="136"/>
    </row>
    <row r="28" spans="1:27" ht="13.5" thickBot="1">
      <c r="A28" s="127"/>
      <c r="B28" s="137"/>
      <c r="C28" s="137"/>
      <c r="D28" s="137"/>
      <c r="E28" s="137"/>
      <c r="F28" s="137"/>
      <c r="G28" s="137"/>
      <c r="H28" s="137"/>
      <c r="I28" s="387"/>
      <c r="J28" s="387"/>
      <c r="K28" s="387"/>
      <c r="L28" s="387"/>
      <c r="M28" s="387"/>
      <c r="N28" s="387"/>
      <c r="O28" s="137"/>
      <c r="P28" s="137"/>
      <c r="Q28" s="137"/>
      <c r="R28" s="137"/>
      <c r="S28" s="137"/>
      <c r="T28" s="137"/>
      <c r="U28" s="137"/>
      <c r="V28" s="137"/>
      <c r="W28" s="137"/>
      <c r="X28" s="137"/>
      <c r="Y28" s="137"/>
      <c r="Z28" s="137"/>
      <c r="AA28" s="138"/>
    </row>
  </sheetData>
  <mergeCells count="17">
    <mergeCell ref="S4:X4"/>
    <mergeCell ref="Z4:AA4"/>
    <mergeCell ref="A1:AA1"/>
    <mergeCell ref="S2:X2"/>
    <mergeCell ref="Z2:AA2"/>
    <mergeCell ref="S3:X3"/>
    <mergeCell ref="Z3:AA3"/>
    <mergeCell ref="B4:I4"/>
    <mergeCell ref="I26:N26"/>
    <mergeCell ref="I27:N28"/>
    <mergeCell ref="A5:AA5"/>
    <mergeCell ref="C21:C23"/>
    <mergeCell ref="W21:W23"/>
    <mergeCell ref="X21:X23"/>
    <mergeCell ref="Y21:Y23"/>
    <mergeCell ref="Z21:Z23"/>
    <mergeCell ref="D22:V22"/>
  </mergeCells>
  <dataValidations count="2">
    <dataValidation type="list" allowBlank="1" showInputMessage="1" showErrorMessage="1" sqref="S4:X4">
      <formula1>"PRIMEIRO QUARTIL, QUARTIL MÉDIO, TERCEIRO QUARTIL"</formula1>
    </dataValidation>
    <dataValidation type="list" allowBlank="1" showInputMessage="1" showErrorMessage="1" sqref="A5:AA5">
      <formula1>$AF$1:$AF$6</formula1>
    </dataValidation>
  </dataValidations>
  <pageMargins left="0.511811024" right="0.511811024" top="0.78740157499999996" bottom="0.78740157499999996" header="0.31496062000000002" footer="0.31496062000000002"/>
  <pageSetup paperSize="9" scale="8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245"/>
  <sheetViews>
    <sheetView tabSelected="1" zoomScaleNormal="100" workbookViewId="0">
      <selection activeCell="O13" sqref="O13"/>
    </sheetView>
  </sheetViews>
  <sheetFormatPr defaultColWidth="14.42578125" defaultRowHeight="15" customHeight="1"/>
  <cols>
    <col min="1" max="1" width="5.42578125" style="14" customWidth="1"/>
    <col min="2" max="2" width="12.28515625" style="17" customWidth="1"/>
    <col min="3" max="3" width="48.7109375" style="36" customWidth="1"/>
    <col min="4" max="4" width="9.7109375" style="261" customWidth="1"/>
    <col min="5" max="5" width="10" style="18" customWidth="1"/>
    <col min="6" max="6" width="11.85546875" style="33" customWidth="1"/>
    <col min="7" max="7" width="9.42578125" style="18" customWidth="1"/>
    <col min="8" max="8" width="7.7109375" style="41" customWidth="1"/>
    <col min="9" max="9" width="13.7109375" style="38" customWidth="1"/>
    <col min="10" max="11" width="13.7109375" customWidth="1"/>
    <col min="12" max="12" width="17.7109375" customWidth="1"/>
    <col min="13" max="13" width="15.85546875" bestFit="1" customWidth="1"/>
    <col min="14" max="14" width="15.5703125" bestFit="1" customWidth="1"/>
    <col min="15" max="15" width="15" customWidth="1"/>
    <col min="16" max="16" width="13.140625" bestFit="1" customWidth="1"/>
    <col min="17" max="25" width="8" customWidth="1"/>
  </cols>
  <sheetData>
    <row r="1" spans="1:25" s="7" customFormat="1" ht="37.5" customHeight="1">
      <c r="A1" s="529" t="s">
        <v>107</v>
      </c>
      <c r="B1" s="530"/>
      <c r="C1" s="530"/>
      <c r="D1" s="530"/>
      <c r="E1" s="530"/>
      <c r="F1" s="530"/>
      <c r="G1" s="530"/>
      <c r="H1" s="530"/>
      <c r="I1" s="530"/>
      <c r="J1" s="530"/>
      <c r="K1" s="530"/>
      <c r="L1" s="530"/>
      <c r="M1" s="530"/>
      <c r="N1" s="531"/>
      <c r="O1" s="10"/>
      <c r="P1" s="19"/>
      <c r="Q1" s="20"/>
      <c r="R1" s="20"/>
      <c r="S1" s="20"/>
      <c r="T1" s="20"/>
      <c r="U1" s="20"/>
      <c r="V1" s="20"/>
      <c r="W1" s="20"/>
      <c r="X1" s="20"/>
      <c r="Y1" s="20"/>
    </row>
    <row r="2" spans="1:25" s="7" customFormat="1" ht="28.5" customHeight="1">
      <c r="A2" s="524" t="str">
        <f>'Cronograma Licitação'!A3:O3</f>
        <v>CONSTRUÇÃO DA ESCOLA MUNICIPAL INFANTIL</v>
      </c>
      <c r="B2" s="433"/>
      <c r="C2" s="433"/>
      <c r="D2" s="433"/>
      <c r="E2" s="433"/>
      <c r="F2" s="433"/>
      <c r="G2" s="433"/>
      <c r="H2" s="433"/>
      <c r="I2" s="433"/>
      <c r="J2" s="433"/>
      <c r="K2" s="433"/>
      <c r="L2" s="433"/>
      <c r="M2" s="433"/>
      <c r="N2" s="532"/>
      <c r="O2" s="10"/>
      <c r="P2" s="19"/>
      <c r="Q2" s="20"/>
      <c r="R2" s="20"/>
      <c r="S2" s="20"/>
      <c r="T2" s="20"/>
      <c r="U2" s="20"/>
      <c r="V2" s="20"/>
      <c r="W2" s="20"/>
      <c r="X2" s="20"/>
      <c r="Y2" s="20"/>
    </row>
    <row r="3" spans="1:25" s="7" customFormat="1" ht="12.75">
      <c r="A3" s="331" t="s">
        <v>155</v>
      </c>
      <c r="B3" s="326"/>
      <c r="C3" s="326"/>
      <c r="D3" s="332" t="s">
        <v>153</v>
      </c>
      <c r="E3" s="326"/>
      <c r="F3" s="333" t="s">
        <v>13</v>
      </c>
      <c r="G3" s="326"/>
      <c r="H3" s="316" t="s">
        <v>154</v>
      </c>
      <c r="I3" s="334"/>
      <c r="J3" s="316" t="s">
        <v>14</v>
      </c>
      <c r="K3" s="334"/>
      <c r="L3" s="298" t="s">
        <v>15</v>
      </c>
      <c r="M3" s="298" t="s">
        <v>16</v>
      </c>
      <c r="N3" s="189"/>
      <c r="O3" s="10"/>
      <c r="P3" s="19"/>
      <c r="Q3" s="20"/>
      <c r="R3" s="20"/>
      <c r="S3" s="20"/>
      <c r="T3" s="20"/>
      <c r="U3" s="20"/>
      <c r="V3" s="20"/>
      <c r="W3" s="20"/>
      <c r="X3" s="20"/>
      <c r="Y3" s="20"/>
    </row>
    <row r="4" spans="1:25" s="7" customFormat="1" ht="25.5">
      <c r="A4" s="331" t="s">
        <v>83</v>
      </c>
      <c r="B4" s="318"/>
      <c r="C4" s="318"/>
      <c r="D4" s="332" t="s">
        <v>17</v>
      </c>
      <c r="E4" s="318"/>
      <c r="F4" s="335"/>
      <c r="G4" s="318"/>
      <c r="H4" s="336"/>
      <c r="I4" s="309"/>
      <c r="J4" s="337"/>
      <c r="K4" s="309"/>
      <c r="L4" s="293"/>
      <c r="M4" s="297" t="s">
        <v>18</v>
      </c>
      <c r="N4" s="190"/>
      <c r="O4" s="10"/>
      <c r="P4" s="19"/>
      <c r="Q4" s="20"/>
      <c r="R4" s="20"/>
      <c r="S4" s="20"/>
      <c r="T4" s="20"/>
      <c r="U4" s="20"/>
      <c r="V4" s="20"/>
      <c r="W4" s="20"/>
      <c r="X4" s="20"/>
      <c r="Y4" s="20"/>
    </row>
    <row r="5" spans="1:25" s="7" customFormat="1" ht="12.75">
      <c r="A5" s="342" t="s">
        <v>1</v>
      </c>
      <c r="B5" s="325" t="str">
        <f>A2</f>
        <v>CONSTRUÇÃO DA ESCOLA MUNICIPAL INFANTIL</v>
      </c>
      <c r="C5" s="326"/>
      <c r="D5" s="333" t="s">
        <v>19</v>
      </c>
      <c r="E5" s="318"/>
      <c r="F5" s="318"/>
      <c r="G5" s="315" t="s">
        <v>20</v>
      </c>
      <c r="H5" s="309"/>
      <c r="I5" s="309"/>
      <c r="J5" s="309"/>
      <c r="K5" s="164" t="s">
        <v>84</v>
      </c>
      <c r="L5" s="338" t="s">
        <v>21</v>
      </c>
      <c r="M5" s="309"/>
      <c r="N5" s="310"/>
      <c r="O5" s="10"/>
      <c r="P5" s="19"/>
      <c r="Q5" s="6"/>
      <c r="R5" s="6"/>
      <c r="S5" s="6"/>
      <c r="T5" s="6"/>
      <c r="U5" s="6"/>
      <c r="V5" s="6"/>
      <c r="W5" s="6"/>
      <c r="X5" s="6"/>
      <c r="Y5" s="6"/>
    </row>
    <row r="6" spans="1:25" s="7" customFormat="1" ht="37.15" customHeight="1">
      <c r="A6" s="324"/>
      <c r="B6" s="326"/>
      <c r="C6" s="326"/>
      <c r="D6" s="339" t="s">
        <v>998</v>
      </c>
      <c r="E6" s="340"/>
      <c r="F6" s="340"/>
      <c r="G6" s="341" t="s">
        <v>22</v>
      </c>
      <c r="H6" s="309"/>
      <c r="I6" s="309"/>
      <c r="J6" s="309"/>
      <c r="K6" s="309"/>
      <c r="L6" s="165" t="s">
        <v>23</v>
      </c>
      <c r="M6" s="297" t="s">
        <v>24</v>
      </c>
      <c r="N6" s="191" t="s">
        <v>25</v>
      </c>
      <c r="O6" s="10"/>
      <c r="P6" s="19"/>
      <c r="Q6" s="6"/>
      <c r="R6" s="6"/>
      <c r="S6" s="6"/>
      <c r="T6" s="6"/>
      <c r="U6" s="6"/>
      <c r="V6" s="6"/>
      <c r="W6" s="6"/>
      <c r="X6" s="6"/>
      <c r="Y6" s="6"/>
    </row>
    <row r="7" spans="1:25" s="7" customFormat="1" ht="26.25">
      <c r="A7" s="296" t="s">
        <v>26</v>
      </c>
      <c r="B7" s="325" t="str">
        <f>'Cronograma Licitação'!B4:E4</f>
        <v>Rua D, Bairro Lourdes, São Sebastião do Oeste - MG</v>
      </c>
      <c r="C7" s="326"/>
      <c r="D7" s="327" t="s">
        <v>964</v>
      </c>
      <c r="E7" s="318"/>
      <c r="F7" s="318"/>
      <c r="G7" s="328">
        <f>L285</f>
        <v>1292956.4088360004</v>
      </c>
      <c r="H7" s="309"/>
      <c r="I7" s="309"/>
      <c r="J7" s="309"/>
      <c r="K7" s="309"/>
      <c r="L7" s="166">
        <f>G7-N7</f>
        <v>1292956.4088360004</v>
      </c>
      <c r="M7" s="167">
        <f>M285</f>
        <v>0</v>
      </c>
      <c r="N7" s="192">
        <f>N285</f>
        <v>0</v>
      </c>
      <c r="O7" s="35"/>
      <c r="P7" s="34"/>
      <c r="Q7" s="6"/>
      <c r="R7" s="6"/>
      <c r="S7" s="6"/>
      <c r="T7" s="6"/>
      <c r="U7" s="6"/>
      <c r="V7" s="6"/>
      <c r="W7" s="6"/>
      <c r="X7" s="6"/>
      <c r="Y7" s="6"/>
    </row>
    <row r="8" spans="1:25" s="7" customFormat="1" ht="12.75">
      <c r="A8" s="323" t="s">
        <v>27</v>
      </c>
      <c r="B8" s="301" t="s">
        <v>35</v>
      </c>
      <c r="C8" s="317" t="s">
        <v>28</v>
      </c>
      <c r="D8" s="329" t="s">
        <v>29</v>
      </c>
      <c r="E8" s="322" t="s">
        <v>30</v>
      </c>
      <c r="F8" s="318"/>
      <c r="G8" s="318"/>
      <c r="H8" s="311" t="s">
        <v>31</v>
      </c>
      <c r="I8" s="313" t="s">
        <v>32</v>
      </c>
      <c r="J8" s="315" t="s">
        <v>33</v>
      </c>
      <c r="K8" s="315" t="s">
        <v>34</v>
      </c>
      <c r="L8" s="168">
        <f>L7/G7</f>
        <v>1</v>
      </c>
      <c r="M8" s="168">
        <f>M7/G7</f>
        <v>0</v>
      </c>
      <c r="N8" s="193">
        <f>N7/G7</f>
        <v>0</v>
      </c>
      <c r="O8" s="30"/>
      <c r="P8" s="19"/>
      <c r="Q8" s="6"/>
      <c r="R8" s="6"/>
      <c r="S8" s="6"/>
      <c r="T8" s="6"/>
      <c r="U8" s="6"/>
      <c r="V8" s="6"/>
      <c r="W8" s="6"/>
      <c r="X8" s="6"/>
      <c r="Y8" s="6"/>
    </row>
    <row r="9" spans="1:25" s="7" customFormat="1" ht="12.75">
      <c r="A9" s="324"/>
      <c r="B9" s="301" t="s">
        <v>37</v>
      </c>
      <c r="C9" s="318"/>
      <c r="D9" s="330"/>
      <c r="E9" s="318"/>
      <c r="F9" s="318"/>
      <c r="G9" s="318"/>
      <c r="H9" s="312"/>
      <c r="I9" s="314"/>
      <c r="J9" s="309"/>
      <c r="K9" s="309"/>
      <c r="L9" s="316" t="s">
        <v>36</v>
      </c>
      <c r="M9" s="309"/>
      <c r="N9" s="310"/>
      <c r="O9" s="10"/>
      <c r="P9" s="19"/>
      <c r="Q9" s="6"/>
      <c r="R9" s="6"/>
      <c r="S9" s="6"/>
      <c r="T9" s="6"/>
      <c r="U9" s="6"/>
      <c r="V9" s="6"/>
      <c r="W9" s="6"/>
      <c r="X9" s="6"/>
      <c r="Y9" s="6"/>
    </row>
    <row r="10" spans="1:25" s="7" customFormat="1" ht="12.75">
      <c r="A10" s="324"/>
      <c r="B10" s="301" t="s">
        <v>373</v>
      </c>
      <c r="C10" s="318"/>
      <c r="D10" s="330"/>
      <c r="E10" s="169" t="s">
        <v>38</v>
      </c>
      <c r="F10" s="170" t="s">
        <v>39</v>
      </c>
      <c r="G10" s="171" t="s">
        <v>40</v>
      </c>
      <c r="H10" s="312"/>
      <c r="I10" s="314"/>
      <c r="J10" s="309"/>
      <c r="K10" s="172">
        <f>BDI!Z21</f>
        <v>0.28100000000000003</v>
      </c>
      <c r="L10" s="298" t="s">
        <v>41</v>
      </c>
      <c r="M10" s="173" t="s">
        <v>39</v>
      </c>
      <c r="N10" s="194" t="s">
        <v>40</v>
      </c>
      <c r="P10" s="19"/>
      <c r="Q10" s="6"/>
      <c r="R10" s="6"/>
      <c r="S10" s="6"/>
      <c r="T10" s="6"/>
      <c r="U10" s="6"/>
      <c r="V10" s="6"/>
      <c r="W10" s="6"/>
      <c r="X10" s="6"/>
      <c r="Y10" s="6"/>
    </row>
    <row r="11" spans="1:25" s="7" customFormat="1" ht="12.75">
      <c r="A11" s="281">
        <v>1</v>
      </c>
      <c r="B11" s="155"/>
      <c r="C11" s="154" t="s">
        <v>42</v>
      </c>
      <c r="D11" s="255"/>
      <c r="E11" s="174"/>
      <c r="F11" s="174"/>
      <c r="G11" s="174"/>
      <c r="H11" s="174"/>
      <c r="I11" s="174"/>
      <c r="J11" s="174"/>
      <c r="K11" s="95" t="s">
        <v>43</v>
      </c>
      <c r="L11" s="175">
        <f>SUM(L12:L17)</f>
        <v>27895.025807000002</v>
      </c>
      <c r="M11" s="175">
        <f>SUM(M12:M17)</f>
        <v>0</v>
      </c>
      <c r="N11" s="195">
        <f>SUM(N12:N17)</f>
        <v>0</v>
      </c>
      <c r="O11" s="8"/>
      <c r="P11" s="11"/>
      <c r="Q11" s="11"/>
      <c r="R11" s="11"/>
      <c r="S11" s="11"/>
      <c r="T11" s="11"/>
      <c r="U11" s="11"/>
      <c r="V11" s="11"/>
      <c r="W11" s="11"/>
      <c r="X11" s="11"/>
      <c r="Y11" s="11"/>
    </row>
    <row r="12" spans="1:25" s="7" customFormat="1" ht="36">
      <c r="A12" s="282" t="s">
        <v>44</v>
      </c>
      <c r="B12" s="91">
        <v>99059</v>
      </c>
      <c r="C12" s="279" t="s">
        <v>156</v>
      </c>
      <c r="D12" s="236">
        <f>'Memória de Cálculo'!G12</f>
        <v>222.01</v>
      </c>
      <c r="E12" s="92"/>
      <c r="F12" s="93"/>
      <c r="G12" s="92">
        <f>E12+F12</f>
        <v>0</v>
      </c>
      <c r="H12" s="80" t="s">
        <v>46</v>
      </c>
      <c r="I12" s="87">
        <v>62.28</v>
      </c>
      <c r="J12" s="82">
        <f>D12*I12</f>
        <v>13826.782799999999</v>
      </c>
      <c r="K12" s="86">
        <f>ROUND(I12*$K$10+I12,4)</f>
        <v>79.780699999999996</v>
      </c>
      <c r="L12" s="144">
        <f>D12*K12</f>
        <v>17712.113206999999</v>
      </c>
      <c r="M12" s="144">
        <f>F12*K12</f>
        <v>0</v>
      </c>
      <c r="N12" s="160">
        <f>G12*K12</f>
        <v>0</v>
      </c>
      <c r="O12" s="10"/>
      <c r="P12" s="11"/>
      <c r="Q12" s="11"/>
      <c r="R12" s="94"/>
      <c r="S12" s="11"/>
      <c r="T12" s="11"/>
      <c r="U12" s="11"/>
      <c r="V12" s="11"/>
      <c r="W12" s="11"/>
      <c r="X12" s="11"/>
      <c r="Y12" s="11"/>
    </row>
    <row r="13" spans="1:25" s="46" customFormat="1" ht="72">
      <c r="A13" s="282" t="s">
        <v>157</v>
      </c>
      <c r="B13" s="91" t="s">
        <v>547</v>
      </c>
      <c r="C13" s="156" t="s">
        <v>546</v>
      </c>
      <c r="D13" s="236">
        <f>'Memória de Cálculo'!G13</f>
        <v>1</v>
      </c>
      <c r="E13" s="92"/>
      <c r="F13" s="93"/>
      <c r="G13" s="92">
        <f t="shared" ref="G13:G14" si="0">E13+F13</f>
        <v>0</v>
      </c>
      <c r="H13" s="80" t="s">
        <v>159</v>
      </c>
      <c r="I13" s="87">
        <v>3503.64</v>
      </c>
      <c r="J13" s="82">
        <f t="shared" ref="J13:J14" si="1">D13*I13</f>
        <v>3503.64</v>
      </c>
      <c r="K13" s="86">
        <f t="shared" ref="K13:K14" si="2">ROUND(I13*$K$10+I13,4)</f>
        <v>4488.1628000000001</v>
      </c>
      <c r="L13" s="144">
        <f t="shared" ref="L13:L14" si="3">D13*K13</f>
        <v>4488.1628000000001</v>
      </c>
      <c r="M13" s="144">
        <f t="shared" ref="M13:M14" si="4">F13*K13</f>
        <v>0</v>
      </c>
      <c r="N13" s="160">
        <f t="shared" ref="N13:N14" si="5">G13*K13</f>
        <v>0</v>
      </c>
      <c r="O13" s="10"/>
      <c r="P13" s="11"/>
      <c r="Q13" s="11"/>
      <c r="R13" s="94"/>
      <c r="S13" s="11"/>
      <c r="T13" s="11"/>
      <c r="U13" s="11"/>
      <c r="V13" s="11"/>
      <c r="W13" s="11"/>
      <c r="X13" s="11"/>
      <c r="Y13" s="11"/>
    </row>
    <row r="14" spans="1:25" s="46" customFormat="1" ht="48">
      <c r="A14" s="282" t="s">
        <v>158</v>
      </c>
      <c r="B14" s="91" t="s">
        <v>161</v>
      </c>
      <c r="C14" s="156" t="s">
        <v>160</v>
      </c>
      <c r="D14" s="236">
        <f>'Memória de Cálculo'!G14</f>
        <v>1</v>
      </c>
      <c r="E14" s="92"/>
      <c r="F14" s="93"/>
      <c r="G14" s="92">
        <f t="shared" si="0"/>
        <v>0</v>
      </c>
      <c r="H14" s="80" t="s">
        <v>159</v>
      </c>
      <c r="I14" s="87">
        <v>354.66</v>
      </c>
      <c r="J14" s="82">
        <f t="shared" si="1"/>
        <v>354.66</v>
      </c>
      <c r="K14" s="86">
        <f t="shared" si="2"/>
        <v>454.31950000000001</v>
      </c>
      <c r="L14" s="144">
        <f t="shared" si="3"/>
        <v>454.31950000000001</v>
      </c>
      <c r="M14" s="144">
        <f t="shared" si="4"/>
        <v>0</v>
      </c>
      <c r="N14" s="160">
        <f t="shared" si="5"/>
        <v>0</v>
      </c>
      <c r="O14" s="10"/>
      <c r="P14" s="11"/>
      <c r="Q14" s="11"/>
      <c r="R14" s="94"/>
      <c r="S14" s="11"/>
      <c r="T14" s="11"/>
      <c r="U14" s="11"/>
      <c r="V14" s="11"/>
      <c r="W14" s="11"/>
      <c r="X14" s="11"/>
      <c r="Y14" s="11"/>
    </row>
    <row r="15" spans="1:25" s="46" customFormat="1" ht="72">
      <c r="A15" s="282" t="s">
        <v>162</v>
      </c>
      <c r="B15" s="91" t="s">
        <v>560</v>
      </c>
      <c r="C15" s="156" t="s">
        <v>559</v>
      </c>
      <c r="D15" s="236">
        <f>'Memória de Cálculo'!G15</f>
        <v>1</v>
      </c>
      <c r="E15" s="92"/>
      <c r="F15" s="93"/>
      <c r="G15" s="92">
        <f t="shared" ref="G15:G16" si="6">E15+F15</f>
        <v>0</v>
      </c>
      <c r="H15" s="80" t="s">
        <v>159</v>
      </c>
      <c r="I15" s="87">
        <v>1102.7</v>
      </c>
      <c r="J15" s="82">
        <f t="shared" ref="J15:J16" si="7">D15*I15</f>
        <v>1102.7</v>
      </c>
      <c r="K15" s="86">
        <f t="shared" ref="K15:K16" si="8">ROUND(I15*$K$10+I15,4)</f>
        <v>1412.5587</v>
      </c>
      <c r="L15" s="144">
        <f t="shared" ref="L15:L16" si="9">D15*K15</f>
        <v>1412.5587</v>
      </c>
      <c r="M15" s="144">
        <f t="shared" ref="M15:M16" si="10">F15*K15</f>
        <v>0</v>
      </c>
      <c r="N15" s="160">
        <f t="shared" ref="N15:N16" si="11">G15*K15</f>
        <v>0</v>
      </c>
      <c r="O15" s="10"/>
      <c r="P15" s="11"/>
      <c r="Q15" s="11"/>
      <c r="R15" s="94"/>
      <c r="S15" s="11"/>
      <c r="T15" s="11"/>
      <c r="U15" s="11"/>
      <c r="V15" s="11"/>
      <c r="W15" s="11"/>
      <c r="X15" s="11"/>
      <c r="Y15" s="11"/>
    </row>
    <row r="16" spans="1:25" s="46" customFormat="1" ht="24">
      <c r="A16" s="282" t="s">
        <v>557</v>
      </c>
      <c r="B16" s="91" t="s">
        <v>562</v>
      </c>
      <c r="C16" s="156" t="s">
        <v>561</v>
      </c>
      <c r="D16" s="236">
        <f>'Memória de Cálculo'!G16</f>
        <v>1</v>
      </c>
      <c r="E16" s="92"/>
      <c r="F16" s="93"/>
      <c r="G16" s="92">
        <f t="shared" si="6"/>
        <v>0</v>
      </c>
      <c r="H16" s="80" t="s">
        <v>159</v>
      </c>
      <c r="I16" s="87">
        <v>282.75</v>
      </c>
      <c r="J16" s="82">
        <f t="shared" si="7"/>
        <v>282.75</v>
      </c>
      <c r="K16" s="86">
        <f t="shared" si="8"/>
        <v>362.20280000000002</v>
      </c>
      <c r="L16" s="144">
        <f t="shared" si="9"/>
        <v>362.20280000000002</v>
      </c>
      <c r="M16" s="144">
        <f t="shared" si="10"/>
        <v>0</v>
      </c>
      <c r="N16" s="160">
        <f t="shared" si="11"/>
        <v>0</v>
      </c>
      <c r="O16" s="10"/>
      <c r="P16" s="11"/>
      <c r="Q16" s="11"/>
      <c r="R16" s="94"/>
      <c r="S16" s="11"/>
      <c r="T16" s="11"/>
      <c r="U16" s="11"/>
      <c r="V16" s="11"/>
      <c r="W16" s="11"/>
      <c r="X16" s="11"/>
      <c r="Y16" s="11"/>
    </row>
    <row r="17" spans="1:25" s="46" customFormat="1" ht="72">
      <c r="A17" s="282" t="s">
        <v>558</v>
      </c>
      <c r="B17" s="91" t="s">
        <v>891</v>
      </c>
      <c r="C17" s="156" t="s">
        <v>890</v>
      </c>
      <c r="D17" s="236">
        <f>'Memória de Cálculo'!G17</f>
        <v>4</v>
      </c>
      <c r="E17" s="92"/>
      <c r="F17" s="93"/>
      <c r="G17" s="92">
        <f t="shared" ref="G17" si="12">E17+F17</f>
        <v>0</v>
      </c>
      <c r="H17" s="80" t="s">
        <v>892</v>
      </c>
      <c r="I17" s="87">
        <v>676.36</v>
      </c>
      <c r="J17" s="82">
        <f t="shared" ref="J17" si="13">D17*I17</f>
        <v>2705.44</v>
      </c>
      <c r="K17" s="86">
        <f t="shared" ref="K17" si="14">ROUND(I17*$K$10+I17,4)</f>
        <v>866.41719999999998</v>
      </c>
      <c r="L17" s="144">
        <f t="shared" ref="L17" si="15">D17*K17</f>
        <v>3465.6687999999999</v>
      </c>
      <c r="M17" s="144">
        <f t="shared" ref="M17" si="16">F17*K17</f>
        <v>0</v>
      </c>
      <c r="N17" s="160">
        <f t="shared" ref="N17" si="17">G17*K17</f>
        <v>0</v>
      </c>
      <c r="O17" s="10"/>
      <c r="P17" s="11"/>
      <c r="Q17" s="11"/>
      <c r="R17" s="94"/>
      <c r="S17" s="11"/>
      <c r="T17" s="11"/>
      <c r="U17" s="11"/>
      <c r="V17" s="11"/>
      <c r="W17" s="11"/>
      <c r="X17" s="11"/>
      <c r="Y17" s="11"/>
    </row>
    <row r="18" spans="1:25" s="42" customFormat="1" ht="12.75">
      <c r="A18" s="281">
        <v>2</v>
      </c>
      <c r="B18" s="96"/>
      <c r="C18" s="97" t="s">
        <v>60</v>
      </c>
      <c r="D18" s="255"/>
      <c r="E18" s="174"/>
      <c r="F18" s="174"/>
      <c r="G18" s="174"/>
      <c r="H18" s="174"/>
      <c r="I18" s="174"/>
      <c r="J18" s="174"/>
      <c r="K18" s="95" t="s">
        <v>43</v>
      </c>
      <c r="L18" s="175">
        <f>SUM(L19:L61)</f>
        <v>73218.121596000012</v>
      </c>
      <c r="M18" s="175">
        <f>SUM(M19:M61)</f>
        <v>0</v>
      </c>
      <c r="N18" s="195">
        <f>SUM(N19:N61)</f>
        <v>0</v>
      </c>
      <c r="O18" s="8"/>
      <c r="P18" s="11"/>
      <c r="Q18" s="11"/>
      <c r="R18" s="94"/>
      <c r="S18" s="11"/>
      <c r="T18" s="11"/>
      <c r="U18" s="11"/>
      <c r="V18" s="11"/>
      <c r="W18" s="11"/>
      <c r="X18" s="11"/>
      <c r="Y18" s="11"/>
    </row>
    <row r="19" spans="1:25" s="12" customFormat="1" ht="24">
      <c r="A19" s="282" t="s">
        <v>572</v>
      </c>
      <c r="B19" s="295" t="s">
        <v>62</v>
      </c>
      <c r="C19" s="79" t="s">
        <v>63</v>
      </c>
      <c r="D19" s="236">
        <f>'Memória de Cálculo'!G19</f>
        <v>8.6999999999999993</v>
      </c>
      <c r="E19" s="92"/>
      <c r="F19" s="93"/>
      <c r="G19" s="92">
        <f t="shared" ref="G19:G110" si="18">E19+F19</f>
        <v>0</v>
      </c>
      <c r="H19" s="294" t="s">
        <v>71</v>
      </c>
      <c r="I19" s="77">
        <v>66.849999999999994</v>
      </c>
      <c r="J19" s="82">
        <f t="shared" ref="J19:J152" si="19">D19*I19</f>
        <v>581.59499999999991</v>
      </c>
      <c r="K19" s="86">
        <f t="shared" ref="K19:K152" si="20">ROUND(I19*$K$10+I19,4)</f>
        <v>85.634900000000002</v>
      </c>
      <c r="L19" s="144">
        <f t="shared" ref="L19:L152" si="21">D19*K19</f>
        <v>745.02362999999991</v>
      </c>
      <c r="M19" s="144">
        <f t="shared" ref="M19:M152" si="22">F19*K19</f>
        <v>0</v>
      </c>
      <c r="N19" s="160">
        <f t="shared" ref="N19:N110" si="23">G19*K19</f>
        <v>0</v>
      </c>
      <c r="O19" s="9"/>
      <c r="R19" s="94"/>
    </row>
    <row r="20" spans="1:25" s="12" customFormat="1" ht="12.75">
      <c r="A20" s="282" t="s">
        <v>573</v>
      </c>
      <c r="B20" s="295" t="s">
        <v>167</v>
      </c>
      <c r="C20" s="79" t="s">
        <v>166</v>
      </c>
      <c r="D20" s="236">
        <f>'Memória de Cálculo'!G20</f>
        <v>1.45</v>
      </c>
      <c r="E20" s="92"/>
      <c r="F20" s="93"/>
      <c r="G20" s="92">
        <f t="shared" ref="G20" si="24">E20+F20</f>
        <v>0</v>
      </c>
      <c r="H20" s="294" t="s">
        <v>71</v>
      </c>
      <c r="I20" s="77">
        <v>155.87</v>
      </c>
      <c r="J20" s="82">
        <f t="shared" ref="J20" si="25">D20*I20</f>
        <v>226.01150000000001</v>
      </c>
      <c r="K20" s="86">
        <f t="shared" ref="K20" si="26">ROUND(I20*$K$10+I20,4)</f>
        <v>199.6695</v>
      </c>
      <c r="L20" s="144">
        <f t="shared" ref="L20" si="27">D20*K20</f>
        <v>289.52077500000001</v>
      </c>
      <c r="M20" s="144">
        <f t="shared" ref="M20" si="28">F20*K20</f>
        <v>0</v>
      </c>
      <c r="N20" s="160">
        <f t="shared" ref="N20" si="29">G20*K20</f>
        <v>0</v>
      </c>
      <c r="O20" s="9"/>
      <c r="R20" s="94"/>
    </row>
    <row r="21" spans="1:25" s="12" customFormat="1" ht="24">
      <c r="A21" s="282" t="s">
        <v>574</v>
      </c>
      <c r="B21" s="295">
        <v>92800</v>
      </c>
      <c r="C21" s="78" t="s">
        <v>165</v>
      </c>
      <c r="D21" s="236">
        <f>'Memória de Cálculo'!G21</f>
        <v>170.45</v>
      </c>
      <c r="E21" s="92"/>
      <c r="F21" s="93"/>
      <c r="G21" s="92">
        <f t="shared" si="18"/>
        <v>0</v>
      </c>
      <c r="H21" s="294" t="s">
        <v>65</v>
      </c>
      <c r="I21" s="87">
        <v>11.32</v>
      </c>
      <c r="J21" s="82">
        <f t="shared" si="19"/>
        <v>1929.4939999999999</v>
      </c>
      <c r="K21" s="86">
        <f t="shared" si="20"/>
        <v>14.5009</v>
      </c>
      <c r="L21" s="144">
        <f t="shared" si="21"/>
        <v>2471.6784049999997</v>
      </c>
      <c r="M21" s="144">
        <f t="shared" si="22"/>
        <v>0</v>
      </c>
      <c r="N21" s="160">
        <f t="shared" si="23"/>
        <v>0</v>
      </c>
      <c r="O21" s="8"/>
      <c r="R21" s="94"/>
    </row>
    <row r="22" spans="1:25" s="12" customFormat="1" ht="24">
      <c r="A22" s="282" t="s">
        <v>575</v>
      </c>
      <c r="B22" s="295">
        <v>92802</v>
      </c>
      <c r="C22" s="78" t="s">
        <v>168</v>
      </c>
      <c r="D22" s="236">
        <f>'Memória de Cálculo'!G22</f>
        <v>185.61</v>
      </c>
      <c r="E22" s="92"/>
      <c r="F22" s="93"/>
      <c r="G22" s="92">
        <f t="shared" ref="G22" si="30">E22+F22</f>
        <v>0</v>
      </c>
      <c r="H22" s="294" t="s">
        <v>65</v>
      </c>
      <c r="I22" s="87">
        <v>11.84</v>
      </c>
      <c r="J22" s="82">
        <f t="shared" ref="J22" si="31">D22*I22</f>
        <v>2197.6224000000002</v>
      </c>
      <c r="K22" s="86">
        <f t="shared" ref="K22" si="32">ROUND(I22*$K$10+I22,4)</f>
        <v>15.167</v>
      </c>
      <c r="L22" s="144">
        <f t="shared" ref="L22" si="33">D22*K22</f>
        <v>2815.14687</v>
      </c>
      <c r="M22" s="144">
        <f t="shared" ref="M22" si="34">F22*K22</f>
        <v>0</v>
      </c>
      <c r="N22" s="160">
        <f t="shared" ref="N22" si="35">G22*K22</f>
        <v>0</v>
      </c>
      <c r="O22" s="8"/>
      <c r="R22" s="94"/>
    </row>
    <row r="23" spans="1:25" s="12" customFormat="1" ht="24">
      <c r="A23" s="282" t="s">
        <v>576</v>
      </c>
      <c r="B23" s="295">
        <v>92803</v>
      </c>
      <c r="C23" s="78" t="s">
        <v>169</v>
      </c>
      <c r="D23" s="236">
        <f>'Memória de Cálculo'!G23</f>
        <v>290.19</v>
      </c>
      <c r="E23" s="92"/>
      <c r="F23" s="93"/>
      <c r="G23" s="92">
        <f t="shared" ref="G23" si="36">E23+F23</f>
        <v>0</v>
      </c>
      <c r="H23" s="294" t="s">
        <v>65</v>
      </c>
      <c r="I23" s="87">
        <v>10.99</v>
      </c>
      <c r="J23" s="82">
        <f t="shared" ref="J23" si="37">D23*I23</f>
        <v>3189.1880999999998</v>
      </c>
      <c r="K23" s="86">
        <f t="shared" ref="K23" si="38">ROUND(I23*$K$10+I23,4)</f>
        <v>14.078200000000001</v>
      </c>
      <c r="L23" s="144">
        <f t="shared" ref="L23" si="39">D23*K23</f>
        <v>4085.3528580000002</v>
      </c>
      <c r="M23" s="144">
        <f t="shared" ref="M23" si="40">F23*K23</f>
        <v>0</v>
      </c>
      <c r="N23" s="160">
        <f t="shared" ref="N23" si="41">G23*K23</f>
        <v>0</v>
      </c>
      <c r="O23" s="8"/>
      <c r="R23" s="94"/>
    </row>
    <row r="24" spans="1:25" s="39" customFormat="1" ht="36">
      <c r="A24" s="282" t="s">
        <v>577</v>
      </c>
      <c r="B24" s="295" t="s">
        <v>553</v>
      </c>
      <c r="C24" s="78" t="s">
        <v>552</v>
      </c>
      <c r="D24" s="236">
        <f>'Memória de Cálculo'!G24</f>
        <v>8.6999999999999993</v>
      </c>
      <c r="E24" s="92"/>
      <c r="F24" s="93"/>
      <c r="G24" s="92">
        <f t="shared" si="18"/>
        <v>0</v>
      </c>
      <c r="H24" s="294" t="s">
        <v>71</v>
      </c>
      <c r="I24" s="87">
        <v>689.8</v>
      </c>
      <c r="J24" s="82">
        <f t="shared" si="19"/>
        <v>6001.2599999999993</v>
      </c>
      <c r="K24" s="86">
        <f t="shared" si="20"/>
        <v>883.63379999999995</v>
      </c>
      <c r="L24" s="144">
        <f t="shared" si="21"/>
        <v>7687.614059999999</v>
      </c>
      <c r="M24" s="144">
        <f t="shared" si="22"/>
        <v>0</v>
      </c>
      <c r="N24" s="160">
        <f t="shared" si="23"/>
        <v>0</v>
      </c>
      <c r="O24" s="10"/>
      <c r="P24" s="13"/>
      <c r="Q24" s="13"/>
      <c r="R24" s="94"/>
      <c r="S24" s="13"/>
      <c r="T24" s="13"/>
      <c r="U24" s="13"/>
      <c r="V24" s="13"/>
      <c r="W24" s="13"/>
      <c r="X24" s="13"/>
      <c r="Y24" s="13"/>
    </row>
    <row r="25" spans="1:25" s="46" customFormat="1" ht="24">
      <c r="A25" s="282" t="s">
        <v>578</v>
      </c>
      <c r="B25" s="295">
        <v>98557</v>
      </c>
      <c r="C25" s="78" t="s">
        <v>172</v>
      </c>
      <c r="D25" s="236">
        <f>'Memória de Cálculo'!G25</f>
        <v>145.15</v>
      </c>
      <c r="E25" s="92"/>
      <c r="F25" s="93"/>
      <c r="G25" s="92">
        <f t="shared" ref="G25" si="42">E25+F25</f>
        <v>0</v>
      </c>
      <c r="H25" s="294" t="s">
        <v>70</v>
      </c>
      <c r="I25" s="87">
        <v>40.92</v>
      </c>
      <c r="J25" s="82">
        <f t="shared" ref="J25" si="43">D25*I25</f>
        <v>5939.5380000000005</v>
      </c>
      <c r="K25" s="86">
        <f t="shared" ref="K25" si="44">ROUND(I25*$K$10+I25,4)</f>
        <v>52.418500000000002</v>
      </c>
      <c r="L25" s="144">
        <f t="shared" ref="L25" si="45">D25*K25</f>
        <v>7608.5452750000004</v>
      </c>
      <c r="M25" s="144">
        <f t="shared" ref="M25" si="46">F25*K25</f>
        <v>0</v>
      </c>
      <c r="N25" s="160">
        <f t="shared" ref="N25" si="47">G25*K25</f>
        <v>0</v>
      </c>
      <c r="O25" s="10"/>
      <c r="P25" s="13"/>
      <c r="Q25" s="13"/>
      <c r="R25" s="94"/>
      <c r="S25" s="13"/>
      <c r="T25" s="13"/>
      <c r="U25" s="13"/>
      <c r="V25" s="13"/>
      <c r="W25" s="13"/>
      <c r="X25" s="13"/>
      <c r="Y25" s="13"/>
    </row>
    <row r="26" spans="1:25" s="46" customFormat="1" ht="10.9" customHeight="1">
      <c r="A26" s="283"/>
      <c r="B26" s="139"/>
      <c r="C26" s="148" t="s">
        <v>568</v>
      </c>
      <c r="D26" s="256"/>
      <c r="E26" s="140"/>
      <c r="F26" s="140"/>
      <c r="G26" s="140"/>
      <c r="H26" s="140"/>
      <c r="I26" s="140"/>
      <c r="J26" s="140"/>
      <c r="K26" s="176"/>
      <c r="L26" s="177"/>
      <c r="M26" s="177"/>
      <c r="N26" s="196"/>
      <c r="O26" s="10"/>
      <c r="P26" s="13"/>
      <c r="Q26" s="13"/>
      <c r="R26" s="94"/>
      <c r="S26" s="13"/>
      <c r="T26" s="13"/>
      <c r="U26" s="13"/>
      <c r="V26" s="13"/>
      <c r="W26" s="13"/>
      <c r="X26" s="13"/>
      <c r="Y26" s="13"/>
    </row>
    <row r="27" spans="1:25" s="46" customFormat="1" ht="36">
      <c r="A27" s="282" t="s">
        <v>579</v>
      </c>
      <c r="B27" s="295">
        <v>96522</v>
      </c>
      <c r="C27" s="79" t="s">
        <v>171</v>
      </c>
      <c r="D27" s="236">
        <f>'Memória de Cálculo'!G27</f>
        <v>16.72</v>
      </c>
      <c r="E27" s="92"/>
      <c r="F27" s="93"/>
      <c r="G27" s="92">
        <f t="shared" ref="G27:G29" si="48">E27+F27</f>
        <v>0</v>
      </c>
      <c r="H27" s="294" t="s">
        <v>71</v>
      </c>
      <c r="I27" s="87">
        <v>124.78</v>
      </c>
      <c r="J27" s="82">
        <f t="shared" ref="J27:J29" si="49">D27*I27</f>
        <v>2086.3215999999998</v>
      </c>
      <c r="K27" s="86">
        <f t="shared" ref="K27:K29" si="50">ROUND(I27*$K$10+I27,4)</f>
        <v>159.8432</v>
      </c>
      <c r="L27" s="144">
        <f t="shared" ref="L27:L29" si="51">D27*K27</f>
        <v>2672.5783039999997</v>
      </c>
      <c r="M27" s="144">
        <f t="shared" ref="M27:M29" si="52">F27*K27</f>
        <v>0</v>
      </c>
      <c r="N27" s="160">
        <f t="shared" ref="N27:N29" si="53">G27*K27</f>
        <v>0</v>
      </c>
      <c r="O27" s="10"/>
      <c r="P27" s="13"/>
      <c r="Q27" s="13"/>
      <c r="R27" s="94"/>
      <c r="S27" s="13"/>
      <c r="T27" s="13"/>
      <c r="U27" s="13"/>
      <c r="V27" s="13"/>
      <c r="W27" s="13"/>
      <c r="X27" s="13"/>
      <c r="Y27" s="13"/>
    </row>
    <row r="28" spans="1:25" s="46" customFormat="1" ht="24">
      <c r="A28" s="282" t="s">
        <v>580</v>
      </c>
      <c r="B28" s="295" t="s">
        <v>62</v>
      </c>
      <c r="C28" s="79" t="s">
        <v>63</v>
      </c>
      <c r="D28" s="236">
        <f>'Memória de Cálculo'!G28</f>
        <v>2.04</v>
      </c>
      <c r="E28" s="92"/>
      <c r="F28" s="93"/>
      <c r="G28" s="92">
        <f t="shared" si="48"/>
        <v>0</v>
      </c>
      <c r="H28" s="294" t="s">
        <v>71</v>
      </c>
      <c r="I28" s="77">
        <v>66.849999999999994</v>
      </c>
      <c r="J28" s="82">
        <f t="shared" si="49"/>
        <v>136.374</v>
      </c>
      <c r="K28" s="86">
        <f t="shared" si="50"/>
        <v>85.634900000000002</v>
      </c>
      <c r="L28" s="144">
        <f t="shared" si="51"/>
        <v>174.69519600000001</v>
      </c>
      <c r="M28" s="144">
        <f t="shared" si="52"/>
        <v>0</v>
      </c>
      <c r="N28" s="160">
        <f t="shared" si="53"/>
        <v>0</v>
      </c>
      <c r="O28" s="10"/>
      <c r="P28" s="13"/>
      <c r="Q28" s="13"/>
      <c r="R28" s="94"/>
      <c r="S28" s="13"/>
      <c r="T28" s="13"/>
      <c r="U28" s="13"/>
      <c r="V28" s="13"/>
      <c r="W28" s="13"/>
      <c r="X28" s="13"/>
      <c r="Y28" s="13"/>
    </row>
    <row r="29" spans="1:25" s="46" customFormat="1" ht="12.75">
      <c r="A29" s="282" t="s">
        <v>581</v>
      </c>
      <c r="B29" s="295" t="s">
        <v>167</v>
      </c>
      <c r="C29" s="79" t="s">
        <v>166</v>
      </c>
      <c r="D29" s="236">
        <f>'Memória de Cálculo'!G29</f>
        <v>0.99</v>
      </c>
      <c r="E29" s="92"/>
      <c r="F29" s="93"/>
      <c r="G29" s="92">
        <f t="shared" si="48"/>
        <v>0</v>
      </c>
      <c r="H29" s="76" t="s">
        <v>71</v>
      </c>
      <c r="I29" s="77">
        <v>155.87</v>
      </c>
      <c r="J29" s="82">
        <f t="shared" si="49"/>
        <v>154.31130000000002</v>
      </c>
      <c r="K29" s="86">
        <f t="shared" si="50"/>
        <v>199.6695</v>
      </c>
      <c r="L29" s="144">
        <f t="shared" si="51"/>
        <v>197.67280500000001</v>
      </c>
      <c r="M29" s="144">
        <f t="shared" si="52"/>
        <v>0</v>
      </c>
      <c r="N29" s="160">
        <f t="shared" si="53"/>
        <v>0</v>
      </c>
      <c r="O29" s="10"/>
      <c r="P29" s="13"/>
      <c r="Q29" s="13"/>
      <c r="R29" s="94"/>
      <c r="S29" s="13"/>
      <c r="T29" s="13"/>
      <c r="U29" s="13"/>
      <c r="V29" s="13"/>
      <c r="W29" s="13"/>
      <c r="X29" s="13"/>
      <c r="Y29" s="13"/>
    </row>
    <row r="30" spans="1:25" s="46" customFormat="1" ht="24">
      <c r="A30" s="282" t="s">
        <v>582</v>
      </c>
      <c r="B30" s="295">
        <v>92800</v>
      </c>
      <c r="C30" s="78" t="s">
        <v>165</v>
      </c>
      <c r="D30" s="236">
        <f>'Memória de Cálculo'!G30</f>
        <v>126.58</v>
      </c>
      <c r="E30" s="92"/>
      <c r="F30" s="93"/>
      <c r="G30" s="92">
        <f t="shared" ref="G30:G34" si="54">E30+F30</f>
        <v>0</v>
      </c>
      <c r="H30" s="294" t="s">
        <v>65</v>
      </c>
      <c r="I30" s="87">
        <v>11.32</v>
      </c>
      <c r="J30" s="82">
        <f t="shared" ref="J30:J34" si="55">D30*I30</f>
        <v>1432.8856000000001</v>
      </c>
      <c r="K30" s="86">
        <f t="shared" ref="K30:K34" si="56">ROUND(I30*$K$10+I30,4)</f>
        <v>14.5009</v>
      </c>
      <c r="L30" s="144">
        <f t="shared" ref="L30:L34" si="57">D30*K30</f>
        <v>1835.5239219999999</v>
      </c>
      <c r="M30" s="144">
        <f t="shared" ref="M30:M34" si="58">F30*K30</f>
        <v>0</v>
      </c>
      <c r="N30" s="160">
        <f t="shared" ref="N30:N34" si="59">G30*K30</f>
        <v>0</v>
      </c>
      <c r="O30" s="10"/>
      <c r="P30" s="13"/>
      <c r="Q30" s="13"/>
      <c r="R30" s="94"/>
      <c r="S30" s="13"/>
      <c r="T30" s="13"/>
      <c r="U30" s="13"/>
      <c r="V30" s="13"/>
      <c r="W30" s="13"/>
      <c r="X30" s="13"/>
      <c r="Y30" s="13"/>
    </row>
    <row r="31" spans="1:25" s="46" customFormat="1" ht="24">
      <c r="A31" s="282" t="s">
        <v>583</v>
      </c>
      <c r="B31" s="295">
        <v>92803</v>
      </c>
      <c r="C31" s="78" t="s">
        <v>170</v>
      </c>
      <c r="D31" s="236">
        <f>'Memória de Cálculo'!G31</f>
        <v>436.68</v>
      </c>
      <c r="E31" s="92"/>
      <c r="F31" s="93"/>
      <c r="G31" s="92">
        <f t="shared" si="54"/>
        <v>0</v>
      </c>
      <c r="H31" s="294" t="s">
        <v>65</v>
      </c>
      <c r="I31" s="87">
        <v>10.99</v>
      </c>
      <c r="J31" s="82">
        <f t="shared" si="55"/>
        <v>4799.1131999999998</v>
      </c>
      <c r="K31" s="86">
        <f t="shared" si="56"/>
        <v>14.078200000000001</v>
      </c>
      <c r="L31" s="144">
        <f t="shared" si="57"/>
        <v>6147.6683760000005</v>
      </c>
      <c r="M31" s="144">
        <f t="shared" si="58"/>
        <v>0</v>
      </c>
      <c r="N31" s="160">
        <f t="shared" si="59"/>
        <v>0</v>
      </c>
      <c r="O31" s="10"/>
      <c r="P31" s="13"/>
      <c r="Q31" s="13"/>
      <c r="R31" s="94"/>
      <c r="S31" s="13"/>
      <c r="T31" s="13"/>
      <c r="U31" s="13"/>
      <c r="V31" s="13"/>
      <c r="W31" s="13"/>
      <c r="X31" s="13"/>
      <c r="Y31" s="13"/>
    </row>
    <row r="32" spans="1:25" s="46" customFormat="1" ht="36">
      <c r="A32" s="282" t="s">
        <v>584</v>
      </c>
      <c r="B32" s="295" t="s">
        <v>89</v>
      </c>
      <c r="C32" s="78" t="s">
        <v>90</v>
      </c>
      <c r="D32" s="236">
        <f>'Memória de Cálculo'!G32</f>
        <v>16.72</v>
      </c>
      <c r="E32" s="92"/>
      <c r="F32" s="93"/>
      <c r="G32" s="92">
        <f t="shared" si="54"/>
        <v>0</v>
      </c>
      <c r="H32" s="76" t="s">
        <v>71</v>
      </c>
      <c r="I32" s="77">
        <v>478</v>
      </c>
      <c r="J32" s="82">
        <f t="shared" si="55"/>
        <v>7992.16</v>
      </c>
      <c r="K32" s="86">
        <f t="shared" si="56"/>
        <v>612.31799999999998</v>
      </c>
      <c r="L32" s="144">
        <f t="shared" si="57"/>
        <v>10237.95696</v>
      </c>
      <c r="M32" s="144">
        <f t="shared" si="58"/>
        <v>0</v>
      </c>
      <c r="N32" s="160">
        <f t="shared" si="59"/>
        <v>0</v>
      </c>
      <c r="O32" s="10"/>
      <c r="P32" s="13"/>
      <c r="Q32" s="13"/>
      <c r="R32" s="94"/>
      <c r="S32" s="13"/>
      <c r="T32" s="13"/>
      <c r="U32" s="13"/>
      <c r="V32" s="13"/>
      <c r="W32" s="13"/>
      <c r="X32" s="13"/>
      <c r="Y32" s="13"/>
    </row>
    <row r="33" spans="1:25" s="46" customFormat="1" ht="36">
      <c r="A33" s="282" t="s">
        <v>585</v>
      </c>
      <c r="B33" s="295" t="s">
        <v>553</v>
      </c>
      <c r="C33" s="78" t="s">
        <v>552</v>
      </c>
      <c r="D33" s="236">
        <f>'Memória de Cálculo'!G33</f>
        <v>2.04</v>
      </c>
      <c r="E33" s="92"/>
      <c r="F33" s="93"/>
      <c r="G33" s="92">
        <f t="shared" si="54"/>
        <v>0</v>
      </c>
      <c r="H33" s="294" t="s">
        <v>71</v>
      </c>
      <c r="I33" s="87">
        <v>689.8</v>
      </c>
      <c r="J33" s="82">
        <f t="shared" si="55"/>
        <v>1407.192</v>
      </c>
      <c r="K33" s="86">
        <f t="shared" si="56"/>
        <v>883.63379999999995</v>
      </c>
      <c r="L33" s="144">
        <f t="shared" si="57"/>
        <v>1802.612952</v>
      </c>
      <c r="M33" s="144">
        <f t="shared" si="58"/>
        <v>0</v>
      </c>
      <c r="N33" s="160">
        <f t="shared" si="59"/>
        <v>0</v>
      </c>
      <c r="O33" s="10"/>
      <c r="P33" s="13"/>
      <c r="Q33" s="13"/>
      <c r="R33" s="94"/>
      <c r="S33" s="13"/>
      <c r="T33" s="13"/>
      <c r="U33" s="13"/>
      <c r="V33" s="13"/>
      <c r="W33" s="13"/>
      <c r="X33" s="13"/>
      <c r="Y33" s="13"/>
    </row>
    <row r="34" spans="1:25" s="46" customFormat="1" ht="24">
      <c r="A34" s="282" t="s">
        <v>586</v>
      </c>
      <c r="B34" s="295">
        <v>98557</v>
      </c>
      <c r="C34" s="78" t="s">
        <v>172</v>
      </c>
      <c r="D34" s="236">
        <f>'Memória de Cálculo'!G34</f>
        <v>30.7</v>
      </c>
      <c r="E34" s="92"/>
      <c r="F34" s="93"/>
      <c r="G34" s="92">
        <f t="shared" si="54"/>
        <v>0</v>
      </c>
      <c r="H34" s="294" t="s">
        <v>70</v>
      </c>
      <c r="I34" s="87">
        <v>40.92</v>
      </c>
      <c r="J34" s="82">
        <f t="shared" si="55"/>
        <v>1256.2439999999999</v>
      </c>
      <c r="K34" s="86">
        <f t="shared" si="56"/>
        <v>52.418500000000002</v>
      </c>
      <c r="L34" s="144">
        <f t="shared" si="57"/>
        <v>1609.2479499999999</v>
      </c>
      <c r="M34" s="144">
        <f t="shared" si="58"/>
        <v>0</v>
      </c>
      <c r="N34" s="160">
        <f t="shared" si="59"/>
        <v>0</v>
      </c>
      <c r="O34" s="10"/>
      <c r="P34" s="13"/>
      <c r="Q34" s="13"/>
      <c r="R34" s="94"/>
      <c r="S34" s="13"/>
      <c r="T34" s="13"/>
      <c r="U34" s="13"/>
      <c r="V34" s="13"/>
      <c r="W34" s="13"/>
      <c r="X34" s="13"/>
      <c r="Y34" s="13"/>
    </row>
    <row r="35" spans="1:25" s="46" customFormat="1" ht="24">
      <c r="A35" s="283"/>
      <c r="B35" s="139"/>
      <c r="C35" s="182" t="s">
        <v>179</v>
      </c>
      <c r="D35" s="256"/>
      <c r="E35" s="140"/>
      <c r="F35" s="140"/>
      <c r="G35" s="140"/>
      <c r="H35" s="140"/>
      <c r="I35" s="140"/>
      <c r="J35" s="140"/>
      <c r="K35" s="176"/>
      <c r="L35" s="177"/>
      <c r="M35" s="177"/>
      <c r="N35" s="196"/>
      <c r="O35" s="10"/>
      <c r="P35" s="13"/>
      <c r="Q35" s="13"/>
      <c r="R35" s="94"/>
      <c r="S35" s="13"/>
      <c r="T35" s="13"/>
      <c r="U35" s="13"/>
      <c r="V35" s="13"/>
      <c r="W35" s="13"/>
      <c r="X35" s="13"/>
      <c r="Y35" s="13"/>
    </row>
    <row r="36" spans="1:25" s="46" customFormat="1" ht="36">
      <c r="A36" s="282" t="s">
        <v>587</v>
      </c>
      <c r="B36" s="295">
        <v>96522</v>
      </c>
      <c r="C36" s="79" t="s">
        <v>171</v>
      </c>
      <c r="D36" s="236">
        <f>'Memória de Cálculo'!G36</f>
        <v>1.9</v>
      </c>
      <c r="E36" s="92"/>
      <c r="F36" s="93"/>
      <c r="G36" s="92">
        <f t="shared" ref="G36" si="60">E36+F36</f>
        <v>0</v>
      </c>
      <c r="H36" s="294" t="s">
        <v>71</v>
      </c>
      <c r="I36" s="87">
        <v>124.78</v>
      </c>
      <c r="J36" s="82">
        <f t="shared" ref="J36" si="61">D36*I36</f>
        <v>237.08199999999999</v>
      </c>
      <c r="K36" s="86">
        <f t="shared" ref="K36" si="62">ROUND(I36*$K$10+I36,4)</f>
        <v>159.8432</v>
      </c>
      <c r="L36" s="144">
        <f t="shared" ref="L36" si="63">D36*K36</f>
        <v>303.70207999999997</v>
      </c>
      <c r="M36" s="144">
        <f t="shared" ref="M36" si="64">F36*K36</f>
        <v>0</v>
      </c>
      <c r="N36" s="160">
        <f t="shared" ref="N36" si="65">G36*K36</f>
        <v>0</v>
      </c>
      <c r="O36" s="10"/>
      <c r="P36" s="13"/>
      <c r="Q36" s="13"/>
      <c r="R36" s="94"/>
      <c r="S36" s="13"/>
      <c r="T36" s="13"/>
      <c r="U36" s="13"/>
      <c r="V36" s="13"/>
      <c r="W36" s="13"/>
      <c r="X36" s="13"/>
      <c r="Y36" s="13"/>
    </row>
    <row r="37" spans="1:25" s="46" customFormat="1" ht="24">
      <c r="A37" s="282" t="s">
        <v>588</v>
      </c>
      <c r="B37" s="295" t="s">
        <v>62</v>
      </c>
      <c r="C37" s="79" t="s">
        <v>63</v>
      </c>
      <c r="D37" s="236">
        <f>'Memória de Cálculo'!G37</f>
        <v>0.38</v>
      </c>
      <c r="E37" s="92"/>
      <c r="F37" s="93"/>
      <c r="G37" s="92">
        <f t="shared" ref="G37:G44" si="66">E37+F37</f>
        <v>0</v>
      </c>
      <c r="H37" s="294" t="s">
        <v>71</v>
      </c>
      <c r="I37" s="77">
        <v>66.849999999999994</v>
      </c>
      <c r="J37" s="82">
        <f t="shared" ref="J37:J44" si="67">D37*I37</f>
        <v>25.402999999999999</v>
      </c>
      <c r="K37" s="86">
        <f t="shared" ref="K37:K44" si="68">ROUND(I37*$K$10+I37,4)</f>
        <v>85.634900000000002</v>
      </c>
      <c r="L37" s="144">
        <f t="shared" ref="L37:L44" si="69">D37*K37</f>
        <v>32.541262000000003</v>
      </c>
      <c r="M37" s="144">
        <f t="shared" ref="M37:M44" si="70">F37*K37</f>
        <v>0</v>
      </c>
      <c r="N37" s="160">
        <f t="shared" ref="N37:N44" si="71">G37*K37</f>
        <v>0</v>
      </c>
      <c r="O37" s="10"/>
      <c r="P37" s="13"/>
      <c r="Q37" s="13"/>
      <c r="R37" s="94"/>
      <c r="S37" s="13"/>
      <c r="T37" s="13"/>
      <c r="U37" s="13"/>
      <c r="V37" s="13"/>
      <c r="W37" s="13"/>
      <c r="X37" s="13"/>
      <c r="Y37" s="13"/>
    </row>
    <row r="38" spans="1:25" s="46" customFormat="1" ht="24">
      <c r="A38" s="282" t="s">
        <v>589</v>
      </c>
      <c r="B38" s="295">
        <v>92800</v>
      </c>
      <c r="C38" s="78" t="s">
        <v>165</v>
      </c>
      <c r="D38" s="236">
        <f>'Memória de Cálculo'!G38</f>
        <v>7.53</v>
      </c>
      <c r="E38" s="92"/>
      <c r="F38" s="93"/>
      <c r="G38" s="92">
        <f t="shared" si="66"/>
        <v>0</v>
      </c>
      <c r="H38" s="294" t="s">
        <v>65</v>
      </c>
      <c r="I38" s="87">
        <v>11.32</v>
      </c>
      <c r="J38" s="82">
        <f t="shared" si="67"/>
        <v>85.23960000000001</v>
      </c>
      <c r="K38" s="86">
        <f t="shared" si="68"/>
        <v>14.5009</v>
      </c>
      <c r="L38" s="144">
        <f t="shared" si="69"/>
        <v>109.191777</v>
      </c>
      <c r="M38" s="144">
        <f t="shared" si="70"/>
        <v>0</v>
      </c>
      <c r="N38" s="160">
        <f t="shared" si="71"/>
        <v>0</v>
      </c>
      <c r="O38" s="10"/>
      <c r="P38" s="13"/>
      <c r="Q38" s="13"/>
      <c r="R38" s="94"/>
      <c r="S38" s="13"/>
      <c r="T38" s="13"/>
      <c r="U38" s="13"/>
      <c r="V38" s="13"/>
      <c r="W38" s="13"/>
      <c r="X38" s="13"/>
      <c r="Y38" s="13"/>
    </row>
    <row r="39" spans="1:25" s="46" customFormat="1" ht="24">
      <c r="A39" s="282" t="s">
        <v>590</v>
      </c>
      <c r="B39" s="295">
        <v>92801</v>
      </c>
      <c r="C39" s="78" t="s">
        <v>173</v>
      </c>
      <c r="D39" s="236">
        <f>'Memória de Cálculo'!G39</f>
        <v>19.399999999999999</v>
      </c>
      <c r="E39" s="92"/>
      <c r="F39" s="93"/>
      <c r="G39" s="92">
        <f t="shared" ref="G39" si="72">E39+F39</f>
        <v>0</v>
      </c>
      <c r="H39" s="294" t="s">
        <v>65</v>
      </c>
      <c r="I39" s="87">
        <v>11.74</v>
      </c>
      <c r="J39" s="82">
        <f t="shared" ref="J39" si="73">D39*I39</f>
        <v>227.756</v>
      </c>
      <c r="K39" s="86">
        <f t="shared" ref="K39" si="74">ROUND(I39*$K$10+I39,4)</f>
        <v>15.0389</v>
      </c>
      <c r="L39" s="144">
        <f t="shared" ref="L39" si="75">D39*K39</f>
        <v>291.75466</v>
      </c>
      <c r="M39" s="144">
        <f t="shared" ref="M39" si="76">F39*K39</f>
        <v>0</v>
      </c>
      <c r="N39" s="160">
        <f t="shared" ref="N39" si="77">G39*K39</f>
        <v>0</v>
      </c>
      <c r="O39" s="10"/>
      <c r="P39" s="13"/>
      <c r="Q39" s="13"/>
      <c r="R39" s="94"/>
      <c r="S39" s="13"/>
      <c r="T39" s="13"/>
      <c r="U39" s="13"/>
      <c r="V39" s="13"/>
      <c r="W39" s="13"/>
      <c r="X39" s="13"/>
      <c r="Y39" s="13"/>
    </row>
    <row r="40" spans="1:25" s="46" customFormat="1" ht="24">
      <c r="A40" s="282" t="s">
        <v>591</v>
      </c>
      <c r="B40" s="295">
        <v>92802</v>
      </c>
      <c r="C40" s="78" t="s">
        <v>168</v>
      </c>
      <c r="D40" s="236">
        <f>'Memória de Cálculo'!G40</f>
        <v>7.3</v>
      </c>
      <c r="E40" s="92"/>
      <c r="F40" s="93"/>
      <c r="G40" s="92">
        <f t="shared" ref="G40" si="78">E40+F40</f>
        <v>0</v>
      </c>
      <c r="H40" s="294" t="s">
        <v>65</v>
      </c>
      <c r="I40" s="87">
        <v>11.84</v>
      </c>
      <c r="J40" s="82">
        <f t="shared" ref="J40" si="79">D40*I40</f>
        <v>86.432000000000002</v>
      </c>
      <c r="K40" s="86">
        <f t="shared" ref="K40" si="80">ROUND(I40*$K$10+I40,4)</f>
        <v>15.167</v>
      </c>
      <c r="L40" s="144">
        <f t="shared" ref="L40" si="81">D40*K40</f>
        <v>110.7191</v>
      </c>
      <c r="M40" s="144">
        <f t="shared" ref="M40" si="82">F40*K40</f>
        <v>0</v>
      </c>
      <c r="N40" s="160">
        <f t="shared" ref="N40" si="83">G40*K40</f>
        <v>0</v>
      </c>
      <c r="O40" s="10"/>
      <c r="P40" s="13"/>
      <c r="Q40" s="13"/>
      <c r="R40" s="94"/>
      <c r="S40" s="13"/>
      <c r="T40" s="13"/>
      <c r="U40" s="13"/>
      <c r="V40" s="13"/>
      <c r="W40" s="13"/>
      <c r="X40" s="13"/>
      <c r="Y40" s="13"/>
    </row>
    <row r="41" spans="1:25" s="46" customFormat="1" ht="24">
      <c r="A41" s="282" t="s">
        <v>592</v>
      </c>
      <c r="B41" s="295">
        <v>92803</v>
      </c>
      <c r="C41" s="78" t="s">
        <v>170</v>
      </c>
      <c r="D41" s="236">
        <f>'Memória de Cálculo'!G41</f>
        <v>11.42</v>
      </c>
      <c r="E41" s="92"/>
      <c r="F41" s="93"/>
      <c r="G41" s="92">
        <f t="shared" si="66"/>
        <v>0</v>
      </c>
      <c r="H41" s="294" t="s">
        <v>65</v>
      </c>
      <c r="I41" s="87">
        <v>10.99</v>
      </c>
      <c r="J41" s="82">
        <f t="shared" si="67"/>
        <v>125.50580000000001</v>
      </c>
      <c r="K41" s="86">
        <f t="shared" si="68"/>
        <v>14.078200000000001</v>
      </c>
      <c r="L41" s="144">
        <f t="shared" si="69"/>
        <v>160.773044</v>
      </c>
      <c r="M41" s="144">
        <f t="shared" si="70"/>
        <v>0</v>
      </c>
      <c r="N41" s="160">
        <f t="shared" si="71"/>
        <v>0</v>
      </c>
      <c r="O41" s="10"/>
      <c r="P41" s="13"/>
      <c r="Q41" s="13"/>
      <c r="R41" s="94"/>
      <c r="S41" s="13"/>
      <c r="T41" s="13"/>
      <c r="U41" s="13"/>
      <c r="V41" s="13"/>
      <c r="W41" s="13"/>
      <c r="X41" s="13"/>
      <c r="Y41" s="13"/>
    </row>
    <row r="42" spans="1:25" s="46" customFormat="1" ht="36">
      <c r="A42" s="282" t="s">
        <v>593</v>
      </c>
      <c r="B42" s="295" t="s">
        <v>89</v>
      </c>
      <c r="C42" s="246" t="s">
        <v>90</v>
      </c>
      <c r="D42" s="236">
        <f>'Memória de Cálculo'!G42</f>
        <v>1.9</v>
      </c>
      <c r="E42" s="92"/>
      <c r="F42" s="93"/>
      <c r="G42" s="92">
        <f t="shared" si="66"/>
        <v>0</v>
      </c>
      <c r="H42" s="76" t="s">
        <v>71</v>
      </c>
      <c r="I42" s="77">
        <v>478</v>
      </c>
      <c r="J42" s="82">
        <f t="shared" si="67"/>
        <v>908.19999999999993</v>
      </c>
      <c r="K42" s="86">
        <f t="shared" si="68"/>
        <v>612.31799999999998</v>
      </c>
      <c r="L42" s="144">
        <f t="shared" si="69"/>
        <v>1163.4041999999999</v>
      </c>
      <c r="M42" s="144">
        <f t="shared" si="70"/>
        <v>0</v>
      </c>
      <c r="N42" s="160">
        <f t="shared" si="71"/>
        <v>0</v>
      </c>
      <c r="O42" s="10"/>
      <c r="P42" s="13"/>
      <c r="Q42" s="13"/>
      <c r="R42" s="94"/>
      <c r="S42" s="13"/>
      <c r="T42" s="13"/>
      <c r="U42" s="13"/>
      <c r="V42" s="13"/>
      <c r="W42" s="13"/>
      <c r="X42" s="13"/>
      <c r="Y42" s="13"/>
    </row>
    <row r="43" spans="1:25" s="46" customFormat="1" ht="36">
      <c r="A43" s="282" t="s">
        <v>594</v>
      </c>
      <c r="B43" s="295" t="s">
        <v>553</v>
      </c>
      <c r="C43" s="78" t="s">
        <v>552</v>
      </c>
      <c r="D43" s="236">
        <f>'Memória de Cálculo'!G43</f>
        <v>0.38</v>
      </c>
      <c r="E43" s="92"/>
      <c r="F43" s="93"/>
      <c r="G43" s="92">
        <f t="shared" si="66"/>
        <v>0</v>
      </c>
      <c r="H43" s="294" t="s">
        <v>71</v>
      </c>
      <c r="I43" s="87">
        <v>689.8</v>
      </c>
      <c r="J43" s="82">
        <f t="shared" si="67"/>
        <v>262.12399999999997</v>
      </c>
      <c r="K43" s="86">
        <f t="shared" si="68"/>
        <v>883.63379999999995</v>
      </c>
      <c r="L43" s="144">
        <f t="shared" si="69"/>
        <v>335.780844</v>
      </c>
      <c r="M43" s="144">
        <f t="shared" si="70"/>
        <v>0</v>
      </c>
      <c r="N43" s="160">
        <f t="shared" si="71"/>
        <v>0</v>
      </c>
      <c r="O43" s="10"/>
      <c r="P43" s="13"/>
      <c r="Q43" s="13"/>
      <c r="R43" s="94"/>
      <c r="S43" s="13"/>
      <c r="T43" s="13"/>
      <c r="U43" s="13"/>
      <c r="V43" s="13"/>
      <c r="W43" s="13"/>
      <c r="X43" s="13"/>
      <c r="Y43" s="13"/>
    </row>
    <row r="44" spans="1:25" s="46" customFormat="1" ht="24">
      <c r="A44" s="282" t="s">
        <v>595</v>
      </c>
      <c r="B44" s="295">
        <v>98557</v>
      </c>
      <c r="C44" s="78" t="s">
        <v>172</v>
      </c>
      <c r="D44" s="236">
        <f>'Memória de Cálculo'!G44</f>
        <v>6.3</v>
      </c>
      <c r="E44" s="92"/>
      <c r="F44" s="93"/>
      <c r="G44" s="92">
        <f t="shared" si="66"/>
        <v>0</v>
      </c>
      <c r="H44" s="294" t="s">
        <v>70</v>
      </c>
      <c r="I44" s="87">
        <v>40.92</v>
      </c>
      <c r="J44" s="82">
        <f t="shared" si="67"/>
        <v>257.79599999999999</v>
      </c>
      <c r="K44" s="86">
        <f t="shared" si="68"/>
        <v>52.418500000000002</v>
      </c>
      <c r="L44" s="144">
        <f t="shared" si="69"/>
        <v>330.23655000000002</v>
      </c>
      <c r="M44" s="144">
        <f t="shared" si="70"/>
        <v>0</v>
      </c>
      <c r="N44" s="160">
        <f t="shared" si="71"/>
        <v>0</v>
      </c>
      <c r="O44" s="10"/>
      <c r="P44" s="13"/>
      <c r="Q44" s="13"/>
      <c r="R44" s="94"/>
      <c r="S44" s="13"/>
      <c r="T44" s="13"/>
      <c r="U44" s="13"/>
      <c r="V44" s="13"/>
      <c r="W44" s="13"/>
      <c r="X44" s="13"/>
      <c r="Y44" s="13"/>
    </row>
    <row r="45" spans="1:25" s="46" customFormat="1" ht="24">
      <c r="A45" s="283"/>
      <c r="B45" s="139"/>
      <c r="C45" s="182" t="s">
        <v>801</v>
      </c>
      <c r="D45" s="256"/>
      <c r="E45" s="140"/>
      <c r="F45" s="140"/>
      <c r="G45" s="140"/>
      <c r="H45" s="140"/>
      <c r="I45" s="140"/>
      <c r="J45" s="140"/>
      <c r="K45" s="176"/>
      <c r="L45" s="177"/>
      <c r="M45" s="177"/>
      <c r="N45" s="196"/>
      <c r="O45" s="10"/>
      <c r="P45" s="13"/>
      <c r="Q45" s="13"/>
      <c r="R45" s="94"/>
      <c r="S45" s="13"/>
      <c r="T45" s="13"/>
      <c r="U45" s="13"/>
      <c r="V45" s="13"/>
      <c r="W45" s="13"/>
      <c r="X45" s="13"/>
      <c r="Y45" s="13"/>
    </row>
    <row r="46" spans="1:25" s="46" customFormat="1" ht="36">
      <c r="A46" s="282" t="s">
        <v>596</v>
      </c>
      <c r="B46" s="295">
        <v>96522</v>
      </c>
      <c r="C46" s="79" t="s">
        <v>171</v>
      </c>
      <c r="D46" s="236">
        <f>'Memória de Cálculo'!G46</f>
        <v>1.52</v>
      </c>
      <c r="E46" s="92"/>
      <c r="F46" s="93"/>
      <c r="G46" s="92">
        <f t="shared" ref="G46:G54" si="84">E46+F46</f>
        <v>0</v>
      </c>
      <c r="H46" s="294" t="s">
        <v>71</v>
      </c>
      <c r="I46" s="87">
        <v>124.78</v>
      </c>
      <c r="J46" s="82">
        <f t="shared" ref="J46:J54" si="85">D46*I46</f>
        <v>189.66560000000001</v>
      </c>
      <c r="K46" s="86">
        <f t="shared" ref="K46:K54" si="86">ROUND(I46*$K$10+I46,4)</f>
        <v>159.8432</v>
      </c>
      <c r="L46" s="144">
        <f t="shared" ref="L46:L54" si="87">D46*K46</f>
        <v>242.96166399999998</v>
      </c>
      <c r="M46" s="144">
        <f t="shared" ref="M46:M54" si="88">F46*K46</f>
        <v>0</v>
      </c>
      <c r="N46" s="160">
        <f t="shared" ref="N46:N54" si="89">G46*K46</f>
        <v>0</v>
      </c>
      <c r="O46" s="10"/>
      <c r="P46" s="13"/>
      <c r="Q46" s="13"/>
      <c r="R46" s="94"/>
      <c r="S46" s="13"/>
      <c r="T46" s="13"/>
      <c r="U46" s="13"/>
      <c r="V46" s="13"/>
      <c r="W46" s="13"/>
      <c r="X46" s="13"/>
      <c r="Y46" s="13"/>
    </row>
    <row r="47" spans="1:25" s="46" customFormat="1" ht="24">
      <c r="A47" s="282" t="s">
        <v>597</v>
      </c>
      <c r="B47" s="295" t="s">
        <v>62</v>
      </c>
      <c r="C47" s="79" t="s">
        <v>63</v>
      </c>
      <c r="D47" s="236">
        <f>'Memória de Cálculo'!G47</f>
        <v>0.84</v>
      </c>
      <c r="E47" s="92"/>
      <c r="F47" s="93"/>
      <c r="G47" s="92">
        <f t="shared" si="84"/>
        <v>0</v>
      </c>
      <c r="H47" s="294" t="s">
        <v>71</v>
      </c>
      <c r="I47" s="77">
        <v>66.849999999999994</v>
      </c>
      <c r="J47" s="82">
        <f t="shared" si="85"/>
        <v>56.153999999999996</v>
      </c>
      <c r="K47" s="86">
        <f t="shared" si="86"/>
        <v>85.634900000000002</v>
      </c>
      <c r="L47" s="144">
        <f t="shared" si="87"/>
        <v>71.933316000000005</v>
      </c>
      <c r="M47" s="144">
        <f t="shared" si="88"/>
        <v>0</v>
      </c>
      <c r="N47" s="160">
        <f t="shared" si="89"/>
        <v>0</v>
      </c>
      <c r="O47" s="10"/>
      <c r="P47" s="13"/>
      <c r="Q47" s="13"/>
      <c r="R47" s="94"/>
      <c r="S47" s="13"/>
      <c r="T47" s="13"/>
      <c r="U47" s="13"/>
      <c r="V47" s="13"/>
      <c r="W47" s="13"/>
      <c r="X47" s="13"/>
      <c r="Y47" s="13"/>
    </row>
    <row r="48" spans="1:25" s="46" customFormat="1" ht="24">
      <c r="A48" s="282" t="s">
        <v>598</v>
      </c>
      <c r="B48" s="295">
        <v>92800</v>
      </c>
      <c r="C48" s="78" t="s">
        <v>165</v>
      </c>
      <c r="D48" s="236">
        <f>'Memória de Cálculo'!G48</f>
        <v>16.52</v>
      </c>
      <c r="E48" s="92"/>
      <c r="F48" s="93"/>
      <c r="G48" s="92">
        <f t="shared" si="84"/>
        <v>0</v>
      </c>
      <c r="H48" s="294" t="s">
        <v>65</v>
      </c>
      <c r="I48" s="87">
        <v>11.32</v>
      </c>
      <c r="J48" s="82">
        <f t="shared" si="85"/>
        <v>187.00640000000001</v>
      </c>
      <c r="K48" s="86">
        <f t="shared" si="86"/>
        <v>14.5009</v>
      </c>
      <c r="L48" s="144">
        <f t="shared" si="87"/>
        <v>239.554868</v>
      </c>
      <c r="M48" s="144">
        <f t="shared" si="88"/>
        <v>0</v>
      </c>
      <c r="N48" s="160">
        <f t="shared" si="89"/>
        <v>0</v>
      </c>
      <c r="O48" s="10"/>
      <c r="P48" s="13"/>
      <c r="Q48" s="13"/>
      <c r="R48" s="94"/>
      <c r="S48" s="13"/>
      <c r="T48" s="13"/>
      <c r="U48" s="13"/>
      <c r="V48" s="13"/>
      <c r="W48" s="13"/>
      <c r="X48" s="13"/>
      <c r="Y48" s="13"/>
    </row>
    <row r="49" spans="1:25" s="46" customFormat="1" ht="24">
      <c r="A49" s="282" t="s">
        <v>599</v>
      </c>
      <c r="B49" s="295">
        <v>92801</v>
      </c>
      <c r="C49" s="78" t="s">
        <v>173</v>
      </c>
      <c r="D49" s="236">
        <f>'Memória de Cálculo'!G49</f>
        <v>15.52</v>
      </c>
      <c r="E49" s="92"/>
      <c r="F49" s="93"/>
      <c r="G49" s="92">
        <f t="shared" si="84"/>
        <v>0</v>
      </c>
      <c r="H49" s="294" t="s">
        <v>65</v>
      </c>
      <c r="I49" s="87">
        <v>11.74</v>
      </c>
      <c r="J49" s="82">
        <f t="shared" si="85"/>
        <v>182.20480000000001</v>
      </c>
      <c r="K49" s="86">
        <f t="shared" si="86"/>
        <v>15.0389</v>
      </c>
      <c r="L49" s="144">
        <f t="shared" si="87"/>
        <v>233.403728</v>
      </c>
      <c r="M49" s="144">
        <f t="shared" si="88"/>
        <v>0</v>
      </c>
      <c r="N49" s="160">
        <f t="shared" si="89"/>
        <v>0</v>
      </c>
      <c r="O49" s="10"/>
      <c r="P49" s="13"/>
      <c r="Q49" s="13"/>
      <c r="R49" s="94"/>
      <c r="S49" s="13"/>
      <c r="T49" s="13"/>
      <c r="U49" s="13"/>
      <c r="V49" s="13"/>
      <c r="W49" s="13"/>
      <c r="X49" s="13"/>
      <c r="Y49" s="13"/>
    </row>
    <row r="50" spans="1:25" s="46" customFormat="1" ht="24">
      <c r="A50" s="282" t="s">
        <v>600</v>
      </c>
      <c r="B50" s="295">
        <v>92802</v>
      </c>
      <c r="C50" s="78" t="s">
        <v>168</v>
      </c>
      <c r="D50" s="236">
        <f>'Memória de Cálculo'!G50</f>
        <v>16.16</v>
      </c>
      <c r="E50" s="92"/>
      <c r="F50" s="93"/>
      <c r="G50" s="92">
        <f t="shared" si="84"/>
        <v>0</v>
      </c>
      <c r="H50" s="294" t="s">
        <v>65</v>
      </c>
      <c r="I50" s="87">
        <v>11.84</v>
      </c>
      <c r="J50" s="82">
        <f t="shared" si="85"/>
        <v>191.33439999999999</v>
      </c>
      <c r="K50" s="86">
        <f t="shared" si="86"/>
        <v>15.167</v>
      </c>
      <c r="L50" s="144">
        <f t="shared" si="87"/>
        <v>245.09871999999999</v>
      </c>
      <c r="M50" s="144">
        <f t="shared" si="88"/>
        <v>0</v>
      </c>
      <c r="N50" s="160">
        <f t="shared" si="89"/>
        <v>0</v>
      </c>
      <c r="O50" s="10"/>
      <c r="P50" s="13"/>
      <c r="Q50" s="13"/>
      <c r="R50" s="94"/>
      <c r="S50" s="13"/>
      <c r="T50" s="13"/>
      <c r="U50" s="13"/>
      <c r="V50" s="13"/>
      <c r="W50" s="13"/>
      <c r="X50" s="13"/>
      <c r="Y50" s="13"/>
    </row>
    <row r="51" spans="1:25" s="46" customFormat="1" ht="24">
      <c r="A51" s="282" t="s">
        <v>601</v>
      </c>
      <c r="B51" s="295">
        <v>92803</v>
      </c>
      <c r="C51" s="78" t="s">
        <v>170</v>
      </c>
      <c r="D51" s="236">
        <f>'Memória de Cálculo'!G51</f>
        <v>25.27</v>
      </c>
      <c r="E51" s="92"/>
      <c r="F51" s="93"/>
      <c r="G51" s="92">
        <f t="shared" si="84"/>
        <v>0</v>
      </c>
      <c r="H51" s="294" t="s">
        <v>65</v>
      </c>
      <c r="I51" s="87">
        <v>10.99</v>
      </c>
      <c r="J51" s="82">
        <f t="shared" si="85"/>
        <v>277.71730000000002</v>
      </c>
      <c r="K51" s="86">
        <f t="shared" si="86"/>
        <v>14.078200000000001</v>
      </c>
      <c r="L51" s="144">
        <f t="shared" si="87"/>
        <v>355.75611400000003</v>
      </c>
      <c r="M51" s="144">
        <f t="shared" si="88"/>
        <v>0</v>
      </c>
      <c r="N51" s="160">
        <f t="shared" si="89"/>
        <v>0</v>
      </c>
      <c r="O51" s="10"/>
      <c r="P51" s="13"/>
      <c r="Q51" s="13"/>
      <c r="R51" s="94"/>
      <c r="S51" s="13"/>
      <c r="T51" s="13"/>
      <c r="U51" s="13"/>
      <c r="V51" s="13"/>
      <c r="W51" s="13"/>
      <c r="X51" s="13"/>
      <c r="Y51" s="13"/>
    </row>
    <row r="52" spans="1:25" s="46" customFormat="1" ht="36">
      <c r="A52" s="282" t="s">
        <v>602</v>
      </c>
      <c r="B52" s="295" t="s">
        <v>89</v>
      </c>
      <c r="C52" s="246" t="s">
        <v>90</v>
      </c>
      <c r="D52" s="236">
        <f>'Memória de Cálculo'!G52</f>
        <v>1.52</v>
      </c>
      <c r="E52" s="92"/>
      <c r="F52" s="93"/>
      <c r="G52" s="92">
        <f t="shared" si="84"/>
        <v>0</v>
      </c>
      <c r="H52" s="76" t="s">
        <v>71</v>
      </c>
      <c r="I52" s="77">
        <v>478</v>
      </c>
      <c r="J52" s="82">
        <f t="shared" si="85"/>
        <v>726.56000000000006</v>
      </c>
      <c r="K52" s="86">
        <f t="shared" si="86"/>
        <v>612.31799999999998</v>
      </c>
      <c r="L52" s="144">
        <f t="shared" si="87"/>
        <v>930.72335999999996</v>
      </c>
      <c r="M52" s="144">
        <f t="shared" si="88"/>
        <v>0</v>
      </c>
      <c r="N52" s="160">
        <f t="shared" si="89"/>
        <v>0</v>
      </c>
      <c r="O52" s="10"/>
      <c r="P52" s="13"/>
      <c r="Q52" s="13"/>
      <c r="R52" s="94"/>
      <c r="S52" s="13"/>
      <c r="T52" s="13"/>
      <c r="U52" s="13"/>
      <c r="V52" s="13"/>
      <c r="W52" s="13"/>
      <c r="X52" s="13"/>
      <c r="Y52" s="13"/>
    </row>
    <row r="53" spans="1:25" s="46" customFormat="1" ht="36">
      <c r="A53" s="282" t="s">
        <v>802</v>
      </c>
      <c r="B53" s="295" t="s">
        <v>553</v>
      </c>
      <c r="C53" s="78" t="s">
        <v>552</v>
      </c>
      <c r="D53" s="236">
        <f>'Memória de Cálculo'!G53</f>
        <v>0.84</v>
      </c>
      <c r="E53" s="92"/>
      <c r="F53" s="93"/>
      <c r="G53" s="92">
        <f t="shared" si="84"/>
        <v>0</v>
      </c>
      <c r="H53" s="294" t="s">
        <v>71</v>
      </c>
      <c r="I53" s="87">
        <v>689.8</v>
      </c>
      <c r="J53" s="82">
        <f t="shared" si="85"/>
        <v>579.4319999999999</v>
      </c>
      <c r="K53" s="86">
        <f t="shared" si="86"/>
        <v>883.63379999999995</v>
      </c>
      <c r="L53" s="144">
        <f t="shared" si="87"/>
        <v>742.25239199999999</v>
      </c>
      <c r="M53" s="144">
        <f t="shared" si="88"/>
        <v>0</v>
      </c>
      <c r="N53" s="160">
        <f t="shared" si="89"/>
        <v>0</v>
      </c>
      <c r="O53" s="10"/>
      <c r="P53" s="13"/>
      <c r="Q53" s="13"/>
      <c r="R53" s="94"/>
      <c r="S53" s="13"/>
      <c r="T53" s="13"/>
      <c r="U53" s="13"/>
      <c r="V53" s="13"/>
      <c r="W53" s="13"/>
      <c r="X53" s="13"/>
      <c r="Y53" s="13"/>
    </row>
    <row r="54" spans="1:25" s="46" customFormat="1" ht="24">
      <c r="A54" s="282" t="s">
        <v>803</v>
      </c>
      <c r="B54" s="295">
        <v>98557</v>
      </c>
      <c r="C54" s="78" t="s">
        <v>172</v>
      </c>
      <c r="D54" s="236">
        <f>'Memória de Cálculo'!G54</f>
        <v>13.97</v>
      </c>
      <c r="E54" s="92"/>
      <c r="F54" s="93"/>
      <c r="G54" s="92">
        <f t="shared" si="84"/>
        <v>0</v>
      </c>
      <c r="H54" s="294" t="s">
        <v>70</v>
      </c>
      <c r="I54" s="87">
        <v>40.92</v>
      </c>
      <c r="J54" s="82">
        <f t="shared" si="85"/>
        <v>571.65240000000006</v>
      </c>
      <c r="K54" s="86">
        <f t="shared" si="86"/>
        <v>52.418500000000002</v>
      </c>
      <c r="L54" s="144">
        <f t="shared" si="87"/>
        <v>732.28644500000007</v>
      </c>
      <c r="M54" s="144">
        <f t="shared" si="88"/>
        <v>0</v>
      </c>
      <c r="N54" s="160">
        <f t="shared" si="89"/>
        <v>0</v>
      </c>
      <c r="O54" s="10"/>
      <c r="P54" s="13"/>
      <c r="Q54" s="13"/>
      <c r="R54" s="94"/>
      <c r="S54" s="13"/>
      <c r="T54" s="13"/>
      <c r="U54" s="13"/>
      <c r="V54" s="13"/>
      <c r="W54" s="13"/>
      <c r="X54" s="13"/>
      <c r="Y54" s="13"/>
    </row>
    <row r="55" spans="1:25" s="46" customFormat="1" ht="12.75">
      <c r="A55" s="283"/>
      <c r="B55" s="139"/>
      <c r="C55" s="182" t="s">
        <v>569</v>
      </c>
      <c r="D55" s="256"/>
      <c r="E55" s="140"/>
      <c r="F55" s="140"/>
      <c r="G55" s="140"/>
      <c r="H55" s="140"/>
      <c r="I55" s="140"/>
      <c r="J55" s="140"/>
      <c r="K55" s="176"/>
      <c r="L55" s="177"/>
      <c r="M55" s="177"/>
      <c r="N55" s="196"/>
      <c r="O55" s="10"/>
      <c r="P55" s="13"/>
      <c r="Q55" s="13"/>
      <c r="R55" s="94"/>
      <c r="S55" s="13"/>
      <c r="T55" s="13"/>
      <c r="U55" s="13"/>
      <c r="V55" s="13"/>
      <c r="W55" s="13"/>
      <c r="X55" s="13"/>
      <c r="Y55" s="13"/>
    </row>
    <row r="56" spans="1:25" s="46" customFormat="1" ht="36">
      <c r="A56" s="282" t="s">
        <v>804</v>
      </c>
      <c r="B56" s="295" t="s">
        <v>417</v>
      </c>
      <c r="C56" s="79" t="s">
        <v>416</v>
      </c>
      <c r="D56" s="236">
        <f>'Memória de Cálculo'!G56</f>
        <v>63</v>
      </c>
      <c r="E56" s="92"/>
      <c r="F56" s="93"/>
      <c r="G56" s="92">
        <f t="shared" ref="G56" si="90">E56+F56</f>
        <v>0</v>
      </c>
      <c r="H56" s="294" t="s">
        <v>46</v>
      </c>
      <c r="I56" s="87">
        <v>22.99</v>
      </c>
      <c r="J56" s="82">
        <f t="shared" ref="J56" si="91">D56*I56</f>
        <v>1448.37</v>
      </c>
      <c r="K56" s="86">
        <f t="shared" ref="K56" si="92">ROUND(I56*$K$10+I56,4)</f>
        <v>29.450199999999999</v>
      </c>
      <c r="L56" s="144">
        <f t="shared" ref="L56" si="93">D56*K56</f>
        <v>1855.3625999999999</v>
      </c>
      <c r="M56" s="144">
        <f t="shared" ref="M56" si="94">F56*K56</f>
        <v>0</v>
      </c>
      <c r="N56" s="160">
        <f t="shared" ref="N56" si="95">G56*K56</f>
        <v>0</v>
      </c>
      <c r="O56" s="10"/>
      <c r="P56" s="13"/>
      <c r="Q56" s="13"/>
      <c r="R56" s="94"/>
      <c r="S56" s="13"/>
      <c r="T56" s="13"/>
      <c r="U56" s="13"/>
      <c r="V56" s="13"/>
      <c r="W56" s="13"/>
      <c r="X56" s="13"/>
      <c r="Y56" s="13"/>
    </row>
    <row r="57" spans="1:25" s="46" customFormat="1" ht="12.75">
      <c r="A57" s="282" t="s">
        <v>805</v>
      </c>
      <c r="B57" s="295" t="s">
        <v>565</v>
      </c>
      <c r="C57" s="79" t="s">
        <v>564</v>
      </c>
      <c r="D57" s="236">
        <f>'Memória de Cálculo'!G57</f>
        <v>5.4</v>
      </c>
      <c r="E57" s="92"/>
      <c r="F57" s="93"/>
      <c r="G57" s="92">
        <f t="shared" ref="G57" si="96">E57+F57</f>
        <v>0</v>
      </c>
      <c r="H57" s="294" t="s">
        <v>563</v>
      </c>
      <c r="I57" s="77">
        <v>32.42</v>
      </c>
      <c r="J57" s="82">
        <f t="shared" ref="J57" si="97">D57*I57</f>
        <v>175.06800000000001</v>
      </c>
      <c r="K57" s="86">
        <f t="shared" ref="K57" si="98">ROUND(I57*$K$10+I57,4)</f>
        <v>41.53</v>
      </c>
      <c r="L57" s="144">
        <f t="shared" ref="L57" si="99">D57*K57</f>
        <v>224.26200000000003</v>
      </c>
      <c r="M57" s="144">
        <f t="shared" ref="M57" si="100">F57*K57</f>
        <v>0</v>
      </c>
      <c r="N57" s="160">
        <f t="shared" ref="N57" si="101">G57*K57</f>
        <v>0</v>
      </c>
      <c r="O57" s="10"/>
      <c r="P57" s="13"/>
      <c r="Q57" s="13"/>
      <c r="R57" s="94"/>
      <c r="S57" s="13"/>
      <c r="T57" s="13"/>
      <c r="U57" s="13"/>
      <c r="V57" s="13"/>
      <c r="W57" s="13"/>
      <c r="X57" s="13"/>
      <c r="Y57" s="13"/>
    </row>
    <row r="58" spans="1:25" s="46" customFormat="1" ht="24">
      <c r="A58" s="282" t="s">
        <v>806</v>
      </c>
      <c r="B58" s="295">
        <v>92800</v>
      </c>
      <c r="C58" s="78" t="s">
        <v>165</v>
      </c>
      <c r="D58" s="236">
        <f>'Memória de Cálculo'!G58</f>
        <v>36.590000000000003</v>
      </c>
      <c r="E58" s="92"/>
      <c r="F58" s="93"/>
      <c r="G58" s="92">
        <f t="shared" ref="G58:G61" si="102">E58+F58</f>
        <v>0</v>
      </c>
      <c r="H58" s="294" t="s">
        <v>65</v>
      </c>
      <c r="I58" s="87">
        <v>11.32</v>
      </c>
      <c r="J58" s="82">
        <f t="shared" ref="J58:J61" si="103">D58*I58</f>
        <v>414.19880000000006</v>
      </c>
      <c r="K58" s="86">
        <f t="shared" ref="K58:K61" si="104">ROUND(I58*$K$10+I58,4)</f>
        <v>14.5009</v>
      </c>
      <c r="L58" s="144">
        <f t="shared" ref="L58:L61" si="105">D58*K58</f>
        <v>530.58793100000003</v>
      </c>
      <c r="M58" s="144">
        <f t="shared" ref="M58:M61" si="106">F58*K58</f>
        <v>0</v>
      </c>
      <c r="N58" s="160">
        <f t="shared" ref="N58:N61" si="107">G58*K58</f>
        <v>0</v>
      </c>
      <c r="O58" s="10"/>
      <c r="P58" s="13"/>
      <c r="Q58" s="13"/>
      <c r="R58" s="94"/>
      <c r="S58" s="13"/>
      <c r="T58" s="13"/>
      <c r="U58" s="13"/>
      <c r="V58" s="13"/>
      <c r="W58" s="13"/>
      <c r="X58" s="13"/>
      <c r="Y58" s="13"/>
    </row>
    <row r="59" spans="1:25" s="46" customFormat="1" ht="24">
      <c r="A59" s="282" t="s">
        <v>807</v>
      </c>
      <c r="B59" s="295">
        <v>92803</v>
      </c>
      <c r="C59" s="78" t="s">
        <v>175</v>
      </c>
      <c r="D59" s="236">
        <f>'Memória de Cálculo'!G59</f>
        <v>232.48</v>
      </c>
      <c r="E59" s="92"/>
      <c r="F59" s="93"/>
      <c r="G59" s="92">
        <f t="shared" si="102"/>
        <v>0</v>
      </c>
      <c r="H59" s="294" t="s">
        <v>65</v>
      </c>
      <c r="I59" s="87">
        <v>10.99</v>
      </c>
      <c r="J59" s="82">
        <f t="shared" si="103"/>
        <v>2554.9551999999999</v>
      </c>
      <c r="K59" s="86">
        <f t="shared" si="104"/>
        <v>14.078200000000001</v>
      </c>
      <c r="L59" s="144">
        <f t="shared" si="105"/>
        <v>3272.8999359999998</v>
      </c>
      <c r="M59" s="144">
        <f t="shared" si="106"/>
        <v>0</v>
      </c>
      <c r="N59" s="160">
        <f t="shared" si="107"/>
        <v>0</v>
      </c>
      <c r="O59" s="10"/>
      <c r="P59" s="13"/>
      <c r="Q59" s="13"/>
      <c r="R59" s="94"/>
      <c r="S59" s="13"/>
      <c r="T59" s="13"/>
      <c r="U59" s="13"/>
      <c r="V59" s="13"/>
      <c r="W59" s="13"/>
      <c r="X59" s="13"/>
      <c r="Y59" s="13"/>
    </row>
    <row r="60" spans="1:25" s="46" customFormat="1" ht="24">
      <c r="A60" s="282" t="s">
        <v>808</v>
      </c>
      <c r="B60" s="295">
        <v>92804</v>
      </c>
      <c r="C60" s="78" t="s">
        <v>176</v>
      </c>
      <c r="D60" s="236">
        <f>'Memória de Cálculo'!G60</f>
        <v>175.89</v>
      </c>
      <c r="E60" s="92"/>
      <c r="F60" s="93"/>
      <c r="G60" s="92">
        <f t="shared" si="102"/>
        <v>0</v>
      </c>
      <c r="H60" s="294" t="s">
        <v>65</v>
      </c>
      <c r="I60" s="87">
        <v>9.4499999999999993</v>
      </c>
      <c r="J60" s="82">
        <f t="shared" si="103"/>
        <v>1662.1604999999997</v>
      </c>
      <c r="K60" s="86">
        <f t="shared" si="104"/>
        <v>12.105499999999999</v>
      </c>
      <c r="L60" s="144">
        <f t="shared" si="105"/>
        <v>2129.2363949999999</v>
      </c>
      <c r="M60" s="144">
        <f t="shared" si="106"/>
        <v>0</v>
      </c>
      <c r="N60" s="160">
        <f t="shared" si="107"/>
        <v>0</v>
      </c>
      <c r="O60" s="10"/>
      <c r="P60" s="13"/>
      <c r="Q60" s="13"/>
      <c r="R60" s="94"/>
      <c r="S60" s="13"/>
      <c r="T60" s="13"/>
      <c r="U60" s="13"/>
      <c r="V60" s="13"/>
      <c r="W60" s="13"/>
      <c r="X60" s="13"/>
      <c r="Y60" s="13"/>
    </row>
    <row r="61" spans="1:25" s="46" customFormat="1" ht="36">
      <c r="A61" s="282" t="s">
        <v>809</v>
      </c>
      <c r="B61" s="295" t="s">
        <v>178</v>
      </c>
      <c r="C61" s="78" t="s">
        <v>177</v>
      </c>
      <c r="D61" s="236">
        <f>'Memória de Cálculo'!G61</f>
        <v>8.4600000000000009</v>
      </c>
      <c r="E61" s="92"/>
      <c r="F61" s="93"/>
      <c r="G61" s="92">
        <f t="shared" si="102"/>
        <v>0</v>
      </c>
      <c r="H61" s="294" t="s">
        <v>71</v>
      </c>
      <c r="I61" s="87">
        <v>755.99</v>
      </c>
      <c r="J61" s="82">
        <f t="shared" si="103"/>
        <v>6395.675400000001</v>
      </c>
      <c r="K61" s="86">
        <f t="shared" si="104"/>
        <v>968.42319999999995</v>
      </c>
      <c r="L61" s="144">
        <f t="shared" si="105"/>
        <v>8192.8602719999999</v>
      </c>
      <c r="M61" s="144">
        <f t="shared" si="106"/>
        <v>0</v>
      </c>
      <c r="N61" s="160">
        <f t="shared" si="107"/>
        <v>0</v>
      </c>
      <c r="O61" s="10"/>
      <c r="P61" s="13"/>
      <c r="Q61" s="13"/>
      <c r="R61" s="94"/>
      <c r="S61" s="13"/>
      <c r="T61" s="13"/>
      <c r="U61" s="13"/>
      <c r="V61" s="13"/>
      <c r="W61" s="13"/>
      <c r="X61" s="13"/>
      <c r="Y61" s="13"/>
    </row>
    <row r="62" spans="1:25" s="42" customFormat="1" ht="12.75">
      <c r="A62" s="281">
        <v>3</v>
      </c>
      <c r="B62" s="96"/>
      <c r="C62" s="97" t="s">
        <v>61</v>
      </c>
      <c r="D62" s="255"/>
      <c r="E62" s="174"/>
      <c r="F62" s="174"/>
      <c r="G62" s="174"/>
      <c r="H62" s="174"/>
      <c r="I62" s="174"/>
      <c r="J62" s="174"/>
      <c r="K62" s="95" t="s">
        <v>43</v>
      </c>
      <c r="L62" s="175">
        <f>SUM(L63:L73)</f>
        <v>9036.7400400000006</v>
      </c>
      <c r="M62" s="175">
        <f>SUM(M63:M67)</f>
        <v>0</v>
      </c>
      <c r="N62" s="195">
        <f>SUM(N63:N67)</f>
        <v>0</v>
      </c>
      <c r="O62" s="8"/>
      <c r="P62" s="11"/>
      <c r="Q62" s="11"/>
      <c r="R62" s="94"/>
      <c r="S62" s="11"/>
      <c r="T62" s="11"/>
      <c r="U62" s="11"/>
      <c r="V62" s="11"/>
      <c r="W62" s="11"/>
      <c r="X62" s="11"/>
      <c r="Y62" s="11"/>
    </row>
    <row r="63" spans="1:25" s="42" customFormat="1" ht="24">
      <c r="A63" s="283"/>
      <c r="B63" s="139"/>
      <c r="C63" s="182" t="s">
        <v>792</v>
      </c>
      <c r="D63" s="256"/>
      <c r="E63" s="140"/>
      <c r="F63" s="140"/>
      <c r="G63" s="140"/>
      <c r="H63" s="140"/>
      <c r="I63" s="140"/>
      <c r="J63" s="140"/>
      <c r="K63" s="176"/>
      <c r="L63" s="177"/>
      <c r="M63" s="177"/>
      <c r="N63" s="196"/>
      <c r="O63" s="8"/>
      <c r="P63" s="11"/>
      <c r="Q63" s="11"/>
      <c r="R63" s="94"/>
      <c r="S63" s="11"/>
      <c r="T63" s="11"/>
      <c r="U63" s="11"/>
      <c r="V63" s="11"/>
      <c r="W63" s="11"/>
      <c r="X63" s="11"/>
      <c r="Y63" s="11"/>
    </row>
    <row r="64" spans="1:25" s="46" customFormat="1" ht="24">
      <c r="A64" s="282" t="s">
        <v>603</v>
      </c>
      <c r="B64" s="295" t="s">
        <v>94</v>
      </c>
      <c r="C64" s="78" t="s">
        <v>174</v>
      </c>
      <c r="D64" s="236">
        <f>'Memória de Cálculo'!G64</f>
        <v>11.66</v>
      </c>
      <c r="E64" s="92"/>
      <c r="F64" s="93"/>
      <c r="G64" s="92">
        <f t="shared" ref="G64:G67" si="108">E64+F64</f>
        <v>0</v>
      </c>
      <c r="H64" s="76" t="s">
        <v>70</v>
      </c>
      <c r="I64" s="77">
        <v>56.68</v>
      </c>
      <c r="J64" s="82">
        <f t="shared" ref="J64:J67" si="109">D64*I64</f>
        <v>660.88880000000006</v>
      </c>
      <c r="K64" s="86">
        <f t="shared" ref="K64:K67" si="110">ROUND(I64*$K$10+I64,4)</f>
        <v>72.607100000000003</v>
      </c>
      <c r="L64" s="144">
        <f t="shared" ref="L64:L67" si="111">D64*K64</f>
        <v>846.59878600000002</v>
      </c>
      <c r="M64" s="144">
        <f t="shared" ref="M64:M67" si="112">F64*K64</f>
        <v>0</v>
      </c>
      <c r="N64" s="160">
        <f t="shared" ref="N64:N67" si="113">G64*K64</f>
        <v>0</v>
      </c>
      <c r="O64" s="8"/>
      <c r="P64" s="11"/>
      <c r="Q64" s="11"/>
      <c r="R64" s="94"/>
      <c r="S64" s="11"/>
      <c r="T64" s="11"/>
      <c r="U64" s="11"/>
      <c r="V64" s="11"/>
      <c r="W64" s="11"/>
      <c r="X64" s="11"/>
      <c r="Y64" s="11"/>
    </row>
    <row r="65" spans="1:25" s="46" customFormat="1" ht="24">
      <c r="A65" s="282" t="s">
        <v>72</v>
      </c>
      <c r="B65" s="295">
        <v>92800</v>
      </c>
      <c r="C65" s="78" t="s">
        <v>165</v>
      </c>
      <c r="D65" s="236">
        <f>'Memória de Cálculo'!G65</f>
        <v>17.3</v>
      </c>
      <c r="E65" s="92"/>
      <c r="F65" s="93"/>
      <c r="G65" s="92">
        <f t="shared" si="108"/>
        <v>0</v>
      </c>
      <c r="H65" s="294" t="s">
        <v>65</v>
      </c>
      <c r="I65" s="87">
        <v>11.32</v>
      </c>
      <c r="J65" s="82">
        <f t="shared" si="109"/>
        <v>195.83600000000001</v>
      </c>
      <c r="K65" s="86">
        <f t="shared" si="110"/>
        <v>14.5009</v>
      </c>
      <c r="L65" s="144">
        <f t="shared" si="111"/>
        <v>250.86556999999999</v>
      </c>
      <c r="M65" s="144">
        <f t="shared" si="112"/>
        <v>0</v>
      </c>
      <c r="N65" s="160">
        <f t="shared" si="113"/>
        <v>0</v>
      </c>
      <c r="O65" s="8"/>
      <c r="P65" s="11"/>
      <c r="Q65" s="11"/>
      <c r="R65" s="94"/>
      <c r="S65" s="11"/>
      <c r="T65" s="11"/>
      <c r="U65" s="11"/>
      <c r="V65" s="11"/>
      <c r="W65" s="11"/>
      <c r="X65" s="11"/>
      <c r="Y65" s="11"/>
    </row>
    <row r="66" spans="1:25" s="46" customFormat="1" ht="24">
      <c r="A66" s="282" t="s">
        <v>73</v>
      </c>
      <c r="B66" s="295">
        <v>92803</v>
      </c>
      <c r="C66" s="78" t="s">
        <v>175</v>
      </c>
      <c r="D66" s="236">
        <f>'Memória de Cálculo'!G66</f>
        <v>52.65</v>
      </c>
      <c r="E66" s="92"/>
      <c r="F66" s="93"/>
      <c r="G66" s="92">
        <f t="shared" si="108"/>
        <v>0</v>
      </c>
      <c r="H66" s="294" t="s">
        <v>65</v>
      </c>
      <c r="I66" s="87">
        <v>10.99</v>
      </c>
      <c r="J66" s="82">
        <f t="shared" si="109"/>
        <v>578.62350000000004</v>
      </c>
      <c r="K66" s="86">
        <f t="shared" si="110"/>
        <v>14.078200000000001</v>
      </c>
      <c r="L66" s="144">
        <f t="shared" si="111"/>
        <v>741.21722999999997</v>
      </c>
      <c r="M66" s="144">
        <f t="shared" si="112"/>
        <v>0</v>
      </c>
      <c r="N66" s="160">
        <f t="shared" si="113"/>
        <v>0</v>
      </c>
      <c r="O66" s="8"/>
      <c r="P66" s="11"/>
      <c r="Q66" s="11"/>
      <c r="R66" s="94"/>
      <c r="S66" s="11"/>
      <c r="T66" s="11"/>
      <c r="U66" s="11"/>
      <c r="V66" s="11"/>
      <c r="W66" s="11"/>
      <c r="X66" s="11"/>
      <c r="Y66" s="11"/>
    </row>
    <row r="67" spans="1:25" s="46" customFormat="1" ht="36">
      <c r="A67" s="282" t="s">
        <v>64</v>
      </c>
      <c r="B67" s="295" t="s">
        <v>178</v>
      </c>
      <c r="C67" s="78" t="s">
        <v>177</v>
      </c>
      <c r="D67" s="236">
        <f>'Memória de Cálculo'!G67</f>
        <v>0.86</v>
      </c>
      <c r="E67" s="92"/>
      <c r="F67" s="93"/>
      <c r="G67" s="92">
        <f t="shared" si="108"/>
        <v>0</v>
      </c>
      <c r="H67" s="294" t="s">
        <v>71</v>
      </c>
      <c r="I67" s="87">
        <v>755.99</v>
      </c>
      <c r="J67" s="82">
        <f t="shared" si="109"/>
        <v>650.15139999999997</v>
      </c>
      <c r="K67" s="86">
        <f t="shared" si="110"/>
        <v>968.42319999999995</v>
      </c>
      <c r="L67" s="144">
        <f t="shared" si="111"/>
        <v>832.84395199999994</v>
      </c>
      <c r="M67" s="144">
        <f t="shared" si="112"/>
        <v>0</v>
      </c>
      <c r="N67" s="160">
        <f t="shared" si="113"/>
        <v>0</v>
      </c>
      <c r="O67" s="8"/>
      <c r="P67" s="11"/>
      <c r="Q67" s="11"/>
      <c r="R67" s="94"/>
      <c r="S67" s="11"/>
      <c r="T67" s="11"/>
      <c r="U67" s="11"/>
      <c r="V67" s="11"/>
      <c r="W67" s="11"/>
      <c r="X67" s="11"/>
      <c r="Y67" s="11"/>
    </row>
    <row r="68" spans="1:25" s="46" customFormat="1" ht="24">
      <c r="A68" s="283"/>
      <c r="B68" s="139"/>
      <c r="C68" s="182" t="s">
        <v>800</v>
      </c>
      <c r="D68" s="256"/>
      <c r="E68" s="140"/>
      <c r="F68" s="140"/>
      <c r="G68" s="140"/>
      <c r="H68" s="140"/>
      <c r="I68" s="140"/>
      <c r="J68" s="140"/>
      <c r="K68" s="176"/>
      <c r="L68" s="177"/>
      <c r="M68" s="177"/>
      <c r="N68" s="196"/>
      <c r="O68" s="8"/>
      <c r="P68" s="11"/>
      <c r="Q68" s="11"/>
      <c r="R68" s="94"/>
      <c r="S68" s="11"/>
      <c r="T68" s="11"/>
      <c r="U68" s="11"/>
      <c r="V68" s="11"/>
      <c r="W68" s="11"/>
      <c r="X68" s="11"/>
      <c r="Y68" s="11"/>
    </row>
    <row r="69" spans="1:25" s="46" customFormat="1" ht="24">
      <c r="A69" s="282" t="s">
        <v>793</v>
      </c>
      <c r="B69" s="295" t="s">
        <v>94</v>
      </c>
      <c r="C69" s="78" t="s">
        <v>174</v>
      </c>
      <c r="D69" s="236">
        <f>'Memória de Cálculo'!G69</f>
        <v>16.079999999999998</v>
      </c>
      <c r="E69" s="92"/>
      <c r="F69" s="93"/>
      <c r="G69" s="92">
        <f t="shared" ref="G69:G72" si="114">E69+F69</f>
        <v>0</v>
      </c>
      <c r="H69" s="76" t="s">
        <v>70</v>
      </c>
      <c r="I69" s="77">
        <v>56.68</v>
      </c>
      <c r="J69" s="82">
        <f t="shared" ref="J69:J72" si="115">D69*I69</f>
        <v>911.41439999999989</v>
      </c>
      <c r="K69" s="86">
        <f t="shared" ref="K69:K72" si="116">ROUND(I69*$K$10+I69,4)</f>
        <v>72.607100000000003</v>
      </c>
      <c r="L69" s="144">
        <f t="shared" ref="L69:L72" si="117">D69*K69</f>
        <v>1167.522168</v>
      </c>
      <c r="M69" s="144">
        <f t="shared" ref="M69:M72" si="118">F69*K69</f>
        <v>0</v>
      </c>
      <c r="N69" s="160">
        <f t="shared" ref="N69:N72" si="119">G69*K69</f>
        <v>0</v>
      </c>
      <c r="O69" s="8"/>
      <c r="P69" s="11"/>
      <c r="Q69" s="11"/>
      <c r="R69" s="94"/>
      <c r="S69" s="11"/>
      <c r="T69" s="11"/>
      <c r="U69" s="11"/>
      <c r="V69" s="11"/>
      <c r="W69" s="11"/>
      <c r="X69" s="11"/>
      <c r="Y69" s="11"/>
    </row>
    <row r="70" spans="1:25" s="46" customFormat="1" ht="24">
      <c r="A70" s="282" t="s">
        <v>796</v>
      </c>
      <c r="B70" s="295">
        <v>92800</v>
      </c>
      <c r="C70" s="78" t="s">
        <v>165</v>
      </c>
      <c r="D70" s="236">
        <f>'Memória de Cálculo'!G70</f>
        <v>23.64</v>
      </c>
      <c r="E70" s="92"/>
      <c r="F70" s="93"/>
      <c r="G70" s="92">
        <f t="shared" si="114"/>
        <v>0</v>
      </c>
      <c r="H70" s="294" t="s">
        <v>65</v>
      </c>
      <c r="I70" s="87">
        <v>11.32</v>
      </c>
      <c r="J70" s="82">
        <f t="shared" si="115"/>
        <v>267.60480000000001</v>
      </c>
      <c r="K70" s="86">
        <f t="shared" si="116"/>
        <v>14.5009</v>
      </c>
      <c r="L70" s="144">
        <f t="shared" si="117"/>
        <v>342.80127599999997</v>
      </c>
      <c r="M70" s="144">
        <f t="shared" si="118"/>
        <v>0</v>
      </c>
      <c r="N70" s="160">
        <f t="shared" si="119"/>
        <v>0</v>
      </c>
      <c r="O70" s="8"/>
      <c r="P70" s="11"/>
      <c r="Q70" s="11"/>
      <c r="R70" s="94"/>
      <c r="S70" s="11"/>
      <c r="T70" s="11"/>
      <c r="U70" s="11"/>
      <c r="V70" s="11"/>
      <c r="W70" s="11"/>
      <c r="X70" s="11"/>
      <c r="Y70" s="11"/>
    </row>
    <row r="71" spans="1:25" s="46" customFormat="1" ht="24">
      <c r="A71" s="282" t="s">
        <v>797</v>
      </c>
      <c r="B71" s="295">
        <v>92803</v>
      </c>
      <c r="C71" s="78" t="s">
        <v>175</v>
      </c>
      <c r="D71" s="236">
        <f>'Memória de Cálculo'!G71</f>
        <v>72.63</v>
      </c>
      <c r="E71" s="92"/>
      <c r="F71" s="93"/>
      <c r="G71" s="92">
        <f t="shared" si="114"/>
        <v>0</v>
      </c>
      <c r="H71" s="294" t="s">
        <v>65</v>
      </c>
      <c r="I71" s="87">
        <v>10.99</v>
      </c>
      <c r="J71" s="82">
        <f t="shared" si="115"/>
        <v>798.20369999999991</v>
      </c>
      <c r="K71" s="86">
        <f t="shared" si="116"/>
        <v>14.078200000000001</v>
      </c>
      <c r="L71" s="144">
        <f t="shared" si="117"/>
        <v>1022.4996659999999</v>
      </c>
      <c r="M71" s="144">
        <f t="shared" si="118"/>
        <v>0</v>
      </c>
      <c r="N71" s="160">
        <f t="shared" si="119"/>
        <v>0</v>
      </c>
      <c r="O71" s="8"/>
      <c r="P71" s="11"/>
      <c r="Q71" s="11"/>
      <c r="R71" s="94"/>
      <c r="S71" s="11"/>
      <c r="T71" s="11"/>
      <c r="U71" s="11"/>
      <c r="V71" s="11"/>
      <c r="W71" s="11"/>
      <c r="X71" s="11"/>
      <c r="Y71" s="11"/>
    </row>
    <row r="72" spans="1:25" s="46" customFormat="1" ht="36">
      <c r="A72" s="282" t="s">
        <v>798</v>
      </c>
      <c r="B72" s="295" t="s">
        <v>178</v>
      </c>
      <c r="C72" s="78" t="s">
        <v>177</v>
      </c>
      <c r="D72" s="236">
        <f>'Memória de Cálculo'!G72</f>
        <v>1.19</v>
      </c>
      <c r="E72" s="92"/>
      <c r="F72" s="93"/>
      <c r="G72" s="92">
        <f t="shared" si="114"/>
        <v>0</v>
      </c>
      <c r="H72" s="294" t="s">
        <v>71</v>
      </c>
      <c r="I72" s="87">
        <v>755.99</v>
      </c>
      <c r="J72" s="82">
        <f t="shared" si="115"/>
        <v>899.62810000000002</v>
      </c>
      <c r="K72" s="86">
        <f t="shared" si="116"/>
        <v>968.42319999999995</v>
      </c>
      <c r="L72" s="144">
        <f t="shared" si="117"/>
        <v>1152.4236079999998</v>
      </c>
      <c r="M72" s="144">
        <f t="shared" si="118"/>
        <v>0</v>
      </c>
      <c r="N72" s="160">
        <f t="shared" si="119"/>
        <v>0</v>
      </c>
      <c r="O72" s="8"/>
      <c r="P72" s="11"/>
      <c r="Q72" s="11"/>
      <c r="R72" s="94"/>
      <c r="S72" s="11"/>
      <c r="T72" s="11"/>
      <c r="U72" s="11"/>
      <c r="V72" s="11"/>
      <c r="W72" s="11"/>
      <c r="X72" s="11"/>
      <c r="Y72" s="11"/>
    </row>
    <row r="73" spans="1:25" s="46" customFormat="1" ht="36">
      <c r="A73" s="282" t="s">
        <v>799</v>
      </c>
      <c r="B73" s="141">
        <v>101964</v>
      </c>
      <c r="C73" s="142" t="s">
        <v>795</v>
      </c>
      <c r="D73" s="236">
        <f>'Memória de Cálculo'!G73</f>
        <v>9.8800000000000008</v>
      </c>
      <c r="E73" s="178"/>
      <c r="F73" s="93"/>
      <c r="G73" s="178">
        <f t="shared" ref="G73" si="120">E73+F73</f>
        <v>0</v>
      </c>
      <c r="H73" s="179" t="s">
        <v>70</v>
      </c>
      <c r="I73" s="143">
        <v>211.75</v>
      </c>
      <c r="J73" s="180">
        <f t="shared" ref="J73" si="121">D73*I73</f>
        <v>2092.09</v>
      </c>
      <c r="K73" s="86">
        <f t="shared" ref="K73" si="122">ROUND(I73*$K$10+I73,4)</f>
        <v>271.2518</v>
      </c>
      <c r="L73" s="181">
        <f t="shared" ref="L73" si="123">D73*K73</f>
        <v>2679.9677840000004</v>
      </c>
      <c r="M73" s="181">
        <f t="shared" ref="M73" si="124">F73*K73</f>
        <v>0</v>
      </c>
      <c r="N73" s="197">
        <f t="shared" ref="N73" si="125">G73*K73</f>
        <v>0</v>
      </c>
      <c r="O73" s="8"/>
      <c r="P73" s="11"/>
      <c r="Q73" s="11"/>
      <c r="R73" s="94"/>
      <c r="S73" s="11"/>
      <c r="T73" s="11"/>
      <c r="U73" s="11"/>
      <c r="V73" s="11"/>
      <c r="W73" s="11"/>
      <c r="X73" s="11"/>
      <c r="Y73" s="11"/>
    </row>
    <row r="74" spans="1:25" s="45" customFormat="1" ht="12.75">
      <c r="A74" s="281">
        <v>4</v>
      </c>
      <c r="B74" s="96"/>
      <c r="C74" s="97" t="s">
        <v>119</v>
      </c>
      <c r="D74" s="255"/>
      <c r="E74" s="174"/>
      <c r="F74" s="174"/>
      <c r="G74" s="174"/>
      <c r="H74" s="174"/>
      <c r="I74" s="174"/>
      <c r="J74" s="174"/>
      <c r="K74" s="95" t="s">
        <v>43</v>
      </c>
      <c r="L74" s="175">
        <f>SUM(L75:L78)</f>
        <v>44866.748682000005</v>
      </c>
      <c r="M74" s="175">
        <f>SUM(M75:M78)</f>
        <v>0</v>
      </c>
      <c r="N74" s="195">
        <f>SUM(N75:N78)</f>
        <v>0</v>
      </c>
      <c r="O74" s="10"/>
      <c r="P74" s="11"/>
      <c r="Q74" s="11"/>
      <c r="R74" s="94"/>
      <c r="S74" s="11"/>
      <c r="T74" s="11"/>
      <c r="U74" s="11"/>
      <c r="V74" s="11"/>
      <c r="W74" s="11"/>
      <c r="X74" s="11"/>
      <c r="Y74" s="11"/>
    </row>
    <row r="75" spans="1:25" s="46" customFormat="1" ht="36">
      <c r="A75" s="282" t="s">
        <v>604</v>
      </c>
      <c r="B75" s="295" t="s">
        <v>181</v>
      </c>
      <c r="C75" s="79" t="s">
        <v>180</v>
      </c>
      <c r="D75" s="80">
        <f>'Memória de Cálculo'!G75</f>
        <v>538.1</v>
      </c>
      <c r="E75" s="92"/>
      <c r="F75" s="93"/>
      <c r="G75" s="92">
        <f t="shared" ref="G75" si="126">E75+F75</f>
        <v>0</v>
      </c>
      <c r="H75" s="294" t="s">
        <v>70</v>
      </c>
      <c r="I75" s="87">
        <v>62.23</v>
      </c>
      <c r="J75" s="82">
        <f t="shared" ref="J75" si="127">D75*I75</f>
        <v>33485.962999999996</v>
      </c>
      <c r="K75" s="86">
        <f t="shared" ref="K75" si="128">ROUND(I75*$K$10+I75,4)</f>
        <v>79.7166</v>
      </c>
      <c r="L75" s="144">
        <f t="shared" ref="L75" si="129">D75*K75</f>
        <v>42895.502460000003</v>
      </c>
      <c r="M75" s="144">
        <f t="shared" ref="M75" si="130">F75*K75</f>
        <v>0</v>
      </c>
      <c r="N75" s="160">
        <f t="shared" ref="N75" si="131">G75*K75</f>
        <v>0</v>
      </c>
      <c r="O75" s="10"/>
      <c r="P75" s="11"/>
      <c r="Q75" s="11"/>
      <c r="R75" s="94"/>
      <c r="S75" s="11"/>
      <c r="T75" s="11"/>
      <c r="U75" s="11"/>
      <c r="V75" s="11"/>
      <c r="W75" s="11"/>
      <c r="X75" s="11"/>
      <c r="Y75" s="11"/>
    </row>
    <row r="76" spans="1:25" s="12" customFormat="1" ht="48">
      <c r="A76" s="282" t="s">
        <v>605</v>
      </c>
      <c r="B76" s="295" t="s">
        <v>549</v>
      </c>
      <c r="C76" s="79" t="s">
        <v>548</v>
      </c>
      <c r="D76" s="80">
        <f>'Memória de Cálculo'!G76</f>
        <v>538.1</v>
      </c>
      <c r="E76" s="92"/>
      <c r="F76" s="93"/>
      <c r="G76" s="92">
        <f t="shared" si="18"/>
        <v>0</v>
      </c>
      <c r="H76" s="81" t="s">
        <v>81</v>
      </c>
      <c r="I76" s="88">
        <v>1.39</v>
      </c>
      <c r="J76" s="82">
        <f>D76*I76</f>
        <v>747.95899999999995</v>
      </c>
      <c r="K76" s="86">
        <f>ROUND(I76*$K$10+I76,4)</f>
        <v>1.7806</v>
      </c>
      <c r="L76" s="144">
        <f>D76*K76</f>
        <v>958.14085999999998</v>
      </c>
      <c r="M76" s="144">
        <f>F76*K76</f>
        <v>0</v>
      </c>
      <c r="N76" s="160">
        <f>G76*K76</f>
        <v>0</v>
      </c>
      <c r="O76" s="8"/>
      <c r="R76" s="94"/>
    </row>
    <row r="77" spans="1:25" s="12" customFormat="1" ht="24">
      <c r="A77" s="283"/>
      <c r="B77" s="139"/>
      <c r="C77" s="182" t="s">
        <v>182</v>
      </c>
      <c r="D77" s="256"/>
      <c r="E77" s="140"/>
      <c r="F77" s="140"/>
      <c r="G77" s="140"/>
      <c r="H77" s="140"/>
      <c r="I77" s="140"/>
      <c r="J77" s="140"/>
      <c r="K77" s="176"/>
      <c r="L77" s="177"/>
      <c r="M77" s="177"/>
      <c r="N77" s="196"/>
      <c r="O77" s="8"/>
      <c r="R77" s="94"/>
    </row>
    <row r="78" spans="1:25" s="12" customFormat="1" ht="48">
      <c r="A78" s="282" t="s">
        <v>606</v>
      </c>
      <c r="B78" s="295" t="s">
        <v>550</v>
      </c>
      <c r="C78" s="78" t="s">
        <v>183</v>
      </c>
      <c r="D78" s="80">
        <f>'Memória de Cálculo'!G78</f>
        <v>12.34</v>
      </c>
      <c r="E78" s="92"/>
      <c r="F78" s="93"/>
      <c r="G78" s="92">
        <f t="shared" ref="G78" si="132">E78+F78</f>
        <v>0</v>
      </c>
      <c r="H78" s="76" t="s">
        <v>70</v>
      </c>
      <c r="I78" s="77">
        <v>64.09</v>
      </c>
      <c r="J78" s="82">
        <f t="shared" ref="J78" si="133">D78*I78</f>
        <v>790.87060000000008</v>
      </c>
      <c r="K78" s="86">
        <f t="shared" ref="K78" si="134">ROUND(I78*$K$10+I78,4)</f>
        <v>82.099299999999999</v>
      </c>
      <c r="L78" s="144">
        <f t="shared" ref="L78" si="135">D78*K78</f>
        <v>1013.105362</v>
      </c>
      <c r="M78" s="144">
        <f t="shared" ref="M78" si="136">F78*K78</f>
        <v>0</v>
      </c>
      <c r="N78" s="160">
        <f t="shared" ref="N78" si="137">G78*K78</f>
        <v>0</v>
      </c>
      <c r="O78" s="8"/>
      <c r="R78" s="94"/>
    </row>
    <row r="79" spans="1:25" s="12" customFormat="1" ht="12.75">
      <c r="A79" s="281">
        <v>5</v>
      </c>
      <c r="B79" s="96"/>
      <c r="C79" s="97" t="s">
        <v>109</v>
      </c>
      <c r="D79" s="255"/>
      <c r="E79" s="174"/>
      <c r="F79" s="174"/>
      <c r="G79" s="174"/>
      <c r="H79" s="174"/>
      <c r="I79" s="174"/>
      <c r="J79" s="174"/>
      <c r="K79" s="95" t="s">
        <v>43</v>
      </c>
      <c r="L79" s="175">
        <f>SUM(L80:L97)</f>
        <v>338465.11134900001</v>
      </c>
      <c r="M79" s="175">
        <f>SUM(M80:M97)</f>
        <v>0</v>
      </c>
      <c r="N79" s="195">
        <f>SUM(N80:N97)</f>
        <v>0</v>
      </c>
      <c r="O79" s="8"/>
      <c r="R79" s="94"/>
    </row>
    <row r="80" spans="1:25" s="12" customFormat="1" ht="36">
      <c r="A80" s="282" t="s">
        <v>67</v>
      </c>
      <c r="B80" s="74">
        <v>87878</v>
      </c>
      <c r="C80" s="75" t="s">
        <v>184</v>
      </c>
      <c r="D80" s="80">
        <f>'Memória de Cálculo'!G80</f>
        <v>1496.54</v>
      </c>
      <c r="E80" s="92">
        <v>0</v>
      </c>
      <c r="F80" s="93"/>
      <c r="G80" s="92">
        <f t="shared" ref="G80:G88" si="138">E80+F80</f>
        <v>0</v>
      </c>
      <c r="H80" s="294" t="s">
        <v>70</v>
      </c>
      <c r="I80" s="87">
        <v>4.26</v>
      </c>
      <c r="J80" s="82">
        <f t="shared" ref="J80:J88" si="139">D80*I80</f>
        <v>6375.2603999999992</v>
      </c>
      <c r="K80" s="86">
        <f t="shared" ref="K80:K88" si="140">ROUND(I80*$K$10+I80,4)</f>
        <v>5.4570999999999996</v>
      </c>
      <c r="L80" s="144">
        <f t="shared" ref="L80:L88" si="141">D80*K80</f>
        <v>8166.7684339999996</v>
      </c>
      <c r="M80" s="144">
        <f t="shared" ref="M80:M88" si="142">F80*K80</f>
        <v>0</v>
      </c>
      <c r="N80" s="160">
        <f t="shared" ref="N80:N88" si="143">G80*K80</f>
        <v>0</v>
      </c>
      <c r="O80" s="8"/>
      <c r="R80" s="94"/>
    </row>
    <row r="81" spans="1:18" s="12" customFormat="1" ht="60">
      <c r="A81" s="282" t="s">
        <v>88</v>
      </c>
      <c r="B81" s="74">
        <v>87535</v>
      </c>
      <c r="C81" s="75" t="s">
        <v>185</v>
      </c>
      <c r="D81" s="80">
        <f>'Memória de Cálculo'!G81</f>
        <v>227.14</v>
      </c>
      <c r="E81" s="92">
        <v>0</v>
      </c>
      <c r="F81" s="93"/>
      <c r="G81" s="92">
        <f t="shared" ref="G81" si="144">E81+F81</f>
        <v>0</v>
      </c>
      <c r="H81" s="294" t="s">
        <v>70</v>
      </c>
      <c r="I81" s="87">
        <v>30.11</v>
      </c>
      <c r="J81" s="82">
        <f t="shared" ref="J81" si="145">D81*I81</f>
        <v>6839.1853999999994</v>
      </c>
      <c r="K81" s="86">
        <f t="shared" ref="K81" si="146">ROUND(I81*$K$10+I81,4)</f>
        <v>38.570900000000002</v>
      </c>
      <c r="L81" s="144">
        <f t="shared" ref="L81" si="147">D81*K81</f>
        <v>8760.9942260000007</v>
      </c>
      <c r="M81" s="144">
        <f t="shared" ref="M81" si="148">F81*K81</f>
        <v>0</v>
      </c>
      <c r="N81" s="160">
        <f t="shared" ref="N81" si="149">G81*K81</f>
        <v>0</v>
      </c>
      <c r="O81" s="8"/>
      <c r="R81" s="94"/>
    </row>
    <row r="82" spans="1:18" s="12" customFormat="1" ht="36">
      <c r="A82" s="282" t="s">
        <v>95</v>
      </c>
      <c r="B82" s="74" t="s">
        <v>187</v>
      </c>
      <c r="C82" s="75" t="s">
        <v>186</v>
      </c>
      <c r="D82" s="80">
        <f>'Memória de Cálculo'!G82</f>
        <v>1496.54</v>
      </c>
      <c r="E82" s="92">
        <v>0</v>
      </c>
      <c r="F82" s="93"/>
      <c r="G82" s="92">
        <f t="shared" ref="G82" si="150">E82+F82</f>
        <v>0</v>
      </c>
      <c r="H82" s="294" t="s">
        <v>70</v>
      </c>
      <c r="I82" s="87">
        <v>29.95</v>
      </c>
      <c r="J82" s="82">
        <f t="shared" ref="J82" si="151">D82*I82</f>
        <v>44821.373</v>
      </c>
      <c r="K82" s="86">
        <f t="shared" ref="K82" si="152">ROUND(I82*$K$10+I82,4)</f>
        <v>38.366</v>
      </c>
      <c r="L82" s="144">
        <f t="shared" ref="L82" si="153">D82*K82</f>
        <v>57416.253639999995</v>
      </c>
      <c r="M82" s="144">
        <f t="shared" ref="M82" si="154">F82*K82</f>
        <v>0</v>
      </c>
      <c r="N82" s="160">
        <f t="shared" ref="N82" si="155">G82*K82</f>
        <v>0</v>
      </c>
      <c r="O82" s="8"/>
      <c r="R82" s="94"/>
    </row>
    <row r="83" spans="1:18" s="12" customFormat="1" ht="12.75">
      <c r="A83" s="282" t="s">
        <v>607</v>
      </c>
      <c r="B83" s="74">
        <v>96109</v>
      </c>
      <c r="C83" s="75" t="s">
        <v>570</v>
      </c>
      <c r="D83" s="80">
        <f>'Memória de Cálculo'!G83</f>
        <v>588.79</v>
      </c>
      <c r="E83" s="92">
        <v>0</v>
      </c>
      <c r="F83" s="93"/>
      <c r="G83" s="92">
        <f t="shared" ref="G83" si="156">E83+F83</f>
        <v>0</v>
      </c>
      <c r="H83" s="294" t="s">
        <v>70</v>
      </c>
      <c r="I83" s="87">
        <v>40.299999999999997</v>
      </c>
      <c r="J83" s="82">
        <f t="shared" ref="J83" si="157">D83*I83</f>
        <v>23728.236999999997</v>
      </c>
      <c r="K83" s="86">
        <f t="shared" ref="K83" si="158">ROUND(I83*$K$10+I83,4)</f>
        <v>51.624299999999998</v>
      </c>
      <c r="L83" s="144">
        <f t="shared" ref="L83" si="159">D83*K83</f>
        <v>30395.871596999998</v>
      </c>
      <c r="M83" s="144">
        <f t="shared" ref="M83" si="160">F83*K83</f>
        <v>0</v>
      </c>
      <c r="N83" s="160">
        <f t="shared" ref="N83" si="161">G83*K83</f>
        <v>0</v>
      </c>
      <c r="O83" s="8"/>
      <c r="R83" s="94"/>
    </row>
    <row r="84" spans="1:18" s="12" customFormat="1" ht="24">
      <c r="A84" s="282" t="s">
        <v>402</v>
      </c>
      <c r="B84" s="74" t="s">
        <v>196</v>
      </c>
      <c r="C84" s="75" t="s">
        <v>195</v>
      </c>
      <c r="D84" s="80">
        <f>'Memória de Cálculo'!G84</f>
        <v>718.79</v>
      </c>
      <c r="E84" s="92">
        <v>0</v>
      </c>
      <c r="F84" s="93"/>
      <c r="G84" s="92">
        <f t="shared" ref="G84:G85" si="162">E84+F84</f>
        <v>0</v>
      </c>
      <c r="H84" s="294" t="s">
        <v>70</v>
      </c>
      <c r="I84" s="87">
        <v>37.44</v>
      </c>
      <c r="J84" s="82">
        <f t="shared" ref="J84:J85" si="163">D84*I84</f>
        <v>26911.497599999999</v>
      </c>
      <c r="K84" s="86">
        <f t="shared" ref="K84:K85" si="164">ROUND(I84*$K$10+I84,4)</f>
        <v>47.960599999999999</v>
      </c>
      <c r="L84" s="144">
        <f t="shared" ref="L84:L85" si="165">D84*K84</f>
        <v>34473.599673999997</v>
      </c>
      <c r="M84" s="144">
        <f t="shared" ref="M84:M85" si="166">F84*K84</f>
        <v>0</v>
      </c>
      <c r="N84" s="160">
        <f t="shared" ref="N84:N85" si="167">G84*K84</f>
        <v>0</v>
      </c>
      <c r="O84" s="8"/>
      <c r="R84" s="94"/>
    </row>
    <row r="85" spans="1:18" s="12" customFormat="1" ht="36">
      <c r="A85" s="282" t="s">
        <v>608</v>
      </c>
      <c r="B85" s="74" t="s">
        <v>198</v>
      </c>
      <c r="C85" s="75" t="s">
        <v>197</v>
      </c>
      <c r="D85" s="80">
        <f>'Memória de Cálculo'!G85</f>
        <v>718.79</v>
      </c>
      <c r="E85" s="92">
        <v>0</v>
      </c>
      <c r="F85" s="93"/>
      <c r="G85" s="92">
        <f t="shared" si="162"/>
        <v>0</v>
      </c>
      <c r="H85" s="294" t="s">
        <v>70</v>
      </c>
      <c r="I85" s="87">
        <v>31.66</v>
      </c>
      <c r="J85" s="82">
        <f t="shared" si="163"/>
        <v>22756.8914</v>
      </c>
      <c r="K85" s="86">
        <f t="shared" si="164"/>
        <v>40.5565</v>
      </c>
      <c r="L85" s="144">
        <f t="shared" si="165"/>
        <v>29151.606635</v>
      </c>
      <c r="M85" s="144">
        <f t="shared" si="166"/>
        <v>0</v>
      </c>
      <c r="N85" s="160">
        <f t="shared" si="167"/>
        <v>0</v>
      </c>
      <c r="O85" s="8"/>
      <c r="R85" s="94"/>
    </row>
    <row r="86" spans="1:18" s="12" customFormat="1" ht="60">
      <c r="A86" s="282" t="s">
        <v>609</v>
      </c>
      <c r="B86" s="74">
        <v>104162</v>
      </c>
      <c r="C86" s="75" t="s">
        <v>188</v>
      </c>
      <c r="D86" s="80">
        <f>'Memória de Cálculo'!G86</f>
        <v>718.79</v>
      </c>
      <c r="E86" s="92">
        <v>0</v>
      </c>
      <c r="F86" s="93"/>
      <c r="G86" s="92">
        <f t="shared" si="138"/>
        <v>0</v>
      </c>
      <c r="H86" s="294" t="s">
        <v>70</v>
      </c>
      <c r="I86" s="87">
        <v>91.6</v>
      </c>
      <c r="J86" s="82">
        <f t="shared" si="139"/>
        <v>65841.16399999999</v>
      </c>
      <c r="K86" s="86">
        <f t="shared" si="140"/>
        <v>117.3396</v>
      </c>
      <c r="L86" s="144">
        <f t="shared" si="141"/>
        <v>84342.531084000002</v>
      </c>
      <c r="M86" s="144">
        <f t="shared" si="142"/>
        <v>0</v>
      </c>
      <c r="N86" s="160">
        <f t="shared" si="143"/>
        <v>0</v>
      </c>
      <c r="O86" s="8"/>
      <c r="R86" s="94"/>
    </row>
    <row r="87" spans="1:18" s="12" customFormat="1" ht="72">
      <c r="A87" s="282" t="s">
        <v>610</v>
      </c>
      <c r="B87" s="74" t="s">
        <v>190</v>
      </c>
      <c r="C87" s="75" t="s">
        <v>189</v>
      </c>
      <c r="D87" s="80">
        <f>'Memória de Cálculo'!G87</f>
        <v>315.63</v>
      </c>
      <c r="E87" s="92">
        <v>0</v>
      </c>
      <c r="F87" s="93"/>
      <c r="G87" s="92">
        <f t="shared" si="138"/>
        <v>0</v>
      </c>
      <c r="H87" s="294" t="s">
        <v>70</v>
      </c>
      <c r="I87" s="87">
        <v>65.849999999999994</v>
      </c>
      <c r="J87" s="82">
        <f t="shared" si="139"/>
        <v>20784.235499999999</v>
      </c>
      <c r="K87" s="86">
        <f t="shared" si="140"/>
        <v>84.353899999999996</v>
      </c>
      <c r="L87" s="144">
        <f t="shared" si="141"/>
        <v>26624.621456999997</v>
      </c>
      <c r="M87" s="144">
        <f t="shared" si="142"/>
        <v>0</v>
      </c>
      <c r="N87" s="160">
        <f t="shared" si="143"/>
        <v>0</v>
      </c>
      <c r="O87" s="8"/>
      <c r="R87" s="94"/>
    </row>
    <row r="88" spans="1:18" s="12" customFormat="1" ht="36">
      <c r="A88" s="282" t="s">
        <v>611</v>
      </c>
      <c r="B88" s="74" t="s">
        <v>96</v>
      </c>
      <c r="C88" s="75" t="s">
        <v>192</v>
      </c>
      <c r="D88" s="80">
        <f>'Memória de Cálculo'!G88</f>
        <v>477.94</v>
      </c>
      <c r="E88" s="92">
        <v>0</v>
      </c>
      <c r="F88" s="93"/>
      <c r="G88" s="92">
        <f t="shared" si="138"/>
        <v>0</v>
      </c>
      <c r="H88" s="294" t="s">
        <v>46</v>
      </c>
      <c r="I88" s="87">
        <v>36.01</v>
      </c>
      <c r="J88" s="82">
        <f t="shared" si="139"/>
        <v>17210.6194</v>
      </c>
      <c r="K88" s="86">
        <f t="shared" si="140"/>
        <v>46.128799999999998</v>
      </c>
      <c r="L88" s="144">
        <f t="shared" si="141"/>
        <v>22046.798672000001</v>
      </c>
      <c r="M88" s="144">
        <f t="shared" si="142"/>
        <v>0</v>
      </c>
      <c r="N88" s="160">
        <f t="shared" si="143"/>
        <v>0</v>
      </c>
      <c r="O88" s="8"/>
      <c r="R88" s="94"/>
    </row>
    <row r="89" spans="1:18" s="12" customFormat="1" ht="12.75">
      <c r="A89" s="282" t="s">
        <v>612</v>
      </c>
      <c r="B89" s="74" t="s">
        <v>194</v>
      </c>
      <c r="C89" s="75" t="s">
        <v>193</v>
      </c>
      <c r="D89" s="80">
        <f>'Memória de Cálculo'!G89</f>
        <v>4.8600000000000003</v>
      </c>
      <c r="E89" s="92">
        <v>0</v>
      </c>
      <c r="F89" s="93"/>
      <c r="G89" s="92">
        <f t="shared" ref="G89" si="168">E89+F89</f>
        <v>0</v>
      </c>
      <c r="H89" s="294" t="s">
        <v>70</v>
      </c>
      <c r="I89" s="87">
        <v>99.78</v>
      </c>
      <c r="J89" s="82">
        <f t="shared" ref="J89" si="169">D89*I89</f>
        <v>484.93080000000003</v>
      </c>
      <c r="K89" s="86">
        <f t="shared" ref="K89" si="170">ROUND(I89*$K$10+I89,4)</f>
        <v>127.8182</v>
      </c>
      <c r="L89" s="144">
        <f t="shared" ref="L89" si="171">D89*K89</f>
        <v>621.19645200000002</v>
      </c>
      <c r="M89" s="144">
        <f t="shared" ref="M89" si="172">F89*K89</f>
        <v>0</v>
      </c>
      <c r="N89" s="160">
        <f t="shared" ref="N89" si="173">G89*K89</f>
        <v>0</v>
      </c>
      <c r="O89" s="8"/>
      <c r="R89" s="94"/>
    </row>
    <row r="90" spans="1:18" s="12" customFormat="1" ht="12.75">
      <c r="A90" s="283"/>
      <c r="B90" s="139"/>
      <c r="C90" s="182" t="s">
        <v>571</v>
      </c>
      <c r="D90" s="256"/>
      <c r="E90" s="140"/>
      <c r="F90" s="140"/>
      <c r="G90" s="140"/>
      <c r="H90" s="140"/>
      <c r="I90" s="140"/>
      <c r="J90" s="140"/>
      <c r="K90" s="176"/>
      <c r="L90" s="177"/>
      <c r="M90" s="177"/>
      <c r="N90" s="196"/>
      <c r="O90" s="8"/>
      <c r="R90" s="94"/>
    </row>
    <row r="91" spans="1:18" s="12" customFormat="1" ht="24">
      <c r="A91" s="282" t="s">
        <v>613</v>
      </c>
      <c r="B91" s="74" t="s">
        <v>196</v>
      </c>
      <c r="C91" s="75" t="s">
        <v>195</v>
      </c>
      <c r="D91" s="236">
        <f>'Memória de Cálculo'!G91</f>
        <v>109.35</v>
      </c>
      <c r="E91" s="92">
        <v>0</v>
      </c>
      <c r="F91" s="93"/>
      <c r="G91" s="92">
        <f t="shared" ref="G91" si="174">E91+F91</f>
        <v>0</v>
      </c>
      <c r="H91" s="294" t="s">
        <v>70</v>
      </c>
      <c r="I91" s="87">
        <v>37.44</v>
      </c>
      <c r="J91" s="82">
        <f t="shared" ref="J91" si="175">D91*I91</f>
        <v>4094.0639999999994</v>
      </c>
      <c r="K91" s="86">
        <f t="shared" ref="K91" si="176">ROUND(I91*$K$10+I91,4)</f>
        <v>47.960599999999999</v>
      </c>
      <c r="L91" s="144">
        <f t="shared" ref="L91" si="177">D91*K91</f>
        <v>5244.49161</v>
      </c>
      <c r="M91" s="144">
        <f t="shared" ref="M91" si="178">F91*K91</f>
        <v>0</v>
      </c>
      <c r="N91" s="160">
        <f t="shared" ref="N91" si="179">G91*K91</f>
        <v>0</v>
      </c>
      <c r="O91" s="8"/>
      <c r="R91" s="94"/>
    </row>
    <row r="92" spans="1:18" s="12" customFormat="1" ht="36">
      <c r="A92" s="282" t="s">
        <v>614</v>
      </c>
      <c r="B92" s="74" t="s">
        <v>813</v>
      </c>
      <c r="C92" s="75" t="s">
        <v>812</v>
      </c>
      <c r="D92" s="236">
        <f>'Memória de Cálculo'!G92</f>
        <v>109.35</v>
      </c>
      <c r="E92" s="92">
        <v>0</v>
      </c>
      <c r="F92" s="93"/>
      <c r="G92" s="92">
        <f t="shared" ref="G92" si="180">E92+F92</f>
        <v>0</v>
      </c>
      <c r="H92" s="294" t="s">
        <v>70</v>
      </c>
      <c r="I92" s="87">
        <v>47.95</v>
      </c>
      <c r="J92" s="82">
        <f t="shared" ref="J92" si="181">D92*I92</f>
        <v>5243.3325000000004</v>
      </c>
      <c r="K92" s="86">
        <f t="shared" ref="K92" si="182">ROUND(I92*$K$10+I92,4)</f>
        <v>61.423999999999999</v>
      </c>
      <c r="L92" s="144">
        <f t="shared" ref="L92" si="183">D92*K92</f>
        <v>6716.7143999999998</v>
      </c>
      <c r="M92" s="144">
        <f t="shared" ref="M92" si="184">F92*K92</f>
        <v>0</v>
      </c>
      <c r="N92" s="160">
        <f t="shared" ref="N92" si="185">G92*K92</f>
        <v>0</v>
      </c>
      <c r="O92" s="8"/>
      <c r="R92" s="94"/>
    </row>
    <row r="93" spans="1:18" s="12" customFormat="1" ht="48">
      <c r="A93" s="282" t="s">
        <v>615</v>
      </c>
      <c r="B93" s="74" t="s">
        <v>407</v>
      </c>
      <c r="C93" s="75" t="s">
        <v>406</v>
      </c>
      <c r="D93" s="236">
        <f>'Memória de Cálculo'!G93</f>
        <v>125.25</v>
      </c>
      <c r="E93" s="92">
        <v>0</v>
      </c>
      <c r="F93" s="93"/>
      <c r="G93" s="92">
        <f t="shared" ref="G93" si="186">E93+F93</f>
        <v>0</v>
      </c>
      <c r="H93" s="294" t="s">
        <v>70</v>
      </c>
      <c r="I93" s="87">
        <v>66.53</v>
      </c>
      <c r="J93" s="82">
        <f t="shared" ref="J93" si="187">D93*I93</f>
        <v>8332.8824999999997</v>
      </c>
      <c r="K93" s="86">
        <f t="shared" ref="K93" si="188">ROUND(I93*$K$10+I93,4)</f>
        <v>85.224900000000005</v>
      </c>
      <c r="L93" s="144">
        <f t="shared" ref="L93" si="189">D93*K93</f>
        <v>10674.418725000001</v>
      </c>
      <c r="M93" s="144">
        <f t="shared" ref="M93" si="190">F93*K93</f>
        <v>0</v>
      </c>
      <c r="N93" s="160">
        <f t="shared" ref="N93" si="191">G93*K93</f>
        <v>0</v>
      </c>
      <c r="O93" s="8"/>
      <c r="R93" s="94"/>
    </row>
    <row r="94" spans="1:18" s="12" customFormat="1" ht="24">
      <c r="A94" s="282" t="s">
        <v>616</v>
      </c>
      <c r="B94" s="74" t="s">
        <v>99</v>
      </c>
      <c r="C94" s="269" t="s">
        <v>203</v>
      </c>
      <c r="D94" s="236">
        <f>'Memória de Cálculo'!G94</f>
        <v>80.97</v>
      </c>
      <c r="E94" s="92">
        <v>0</v>
      </c>
      <c r="F94" s="93"/>
      <c r="G94" s="92">
        <f t="shared" ref="G94" si="192">E94+F94</f>
        <v>0</v>
      </c>
      <c r="H94" s="294" t="s">
        <v>70</v>
      </c>
      <c r="I94" s="87">
        <v>27.4</v>
      </c>
      <c r="J94" s="82">
        <f t="shared" ref="J94" si="193">D94*I94</f>
        <v>2218.578</v>
      </c>
      <c r="K94" s="86">
        <f t="shared" ref="K94" si="194">ROUND(I94*$K$10+I94,4)</f>
        <v>35.099400000000003</v>
      </c>
      <c r="L94" s="144">
        <f t="shared" ref="L94" si="195">D94*K94</f>
        <v>2841.9984180000001</v>
      </c>
      <c r="M94" s="144">
        <f t="shared" ref="M94" si="196">F94*K94</f>
        <v>0</v>
      </c>
      <c r="N94" s="160">
        <f t="shared" ref="N94" si="197">G94*K94</f>
        <v>0</v>
      </c>
      <c r="O94" s="8"/>
      <c r="R94" s="94"/>
    </row>
    <row r="95" spans="1:18" s="12" customFormat="1" ht="12.75">
      <c r="A95" s="283"/>
      <c r="B95" s="139"/>
      <c r="C95" s="182" t="s">
        <v>200</v>
      </c>
      <c r="D95" s="256"/>
      <c r="E95" s="140"/>
      <c r="F95" s="140"/>
      <c r="G95" s="140"/>
      <c r="H95" s="140"/>
      <c r="I95" s="140"/>
      <c r="J95" s="140"/>
      <c r="K95" s="176"/>
      <c r="L95" s="177"/>
      <c r="M95" s="177"/>
      <c r="N95" s="196"/>
      <c r="O95" s="8"/>
      <c r="R95" s="94"/>
    </row>
    <row r="96" spans="1:18" s="12" customFormat="1" ht="36">
      <c r="A96" s="284" t="s">
        <v>814</v>
      </c>
      <c r="B96" s="207">
        <v>94991</v>
      </c>
      <c r="C96" s="206" t="s">
        <v>199</v>
      </c>
      <c r="D96" s="277">
        <f>'Memória de Cálculo'!G96</f>
        <v>10.25</v>
      </c>
      <c r="E96" s="178">
        <v>0</v>
      </c>
      <c r="F96" s="93"/>
      <c r="G96" s="178">
        <f t="shared" ref="G96" si="198">E96+F96</f>
        <v>0</v>
      </c>
      <c r="H96" s="179" t="s">
        <v>71</v>
      </c>
      <c r="I96" s="143">
        <v>801.26</v>
      </c>
      <c r="J96" s="180">
        <f t="shared" ref="J96" si="199">D96*I96</f>
        <v>8212.9149999999991</v>
      </c>
      <c r="K96" s="180">
        <f t="shared" ref="K96" si="200">ROUND(I96*$K$10+I96,4)</f>
        <v>1026.4141</v>
      </c>
      <c r="L96" s="181">
        <f t="shared" ref="L96" si="201">D96*K96</f>
        <v>10520.744525</v>
      </c>
      <c r="M96" s="181">
        <f t="shared" ref="M96" si="202">F96*K96</f>
        <v>0</v>
      </c>
      <c r="N96" s="197">
        <f t="shared" ref="N96" si="203">G96*K96</f>
        <v>0</v>
      </c>
      <c r="O96" s="8"/>
      <c r="R96" s="94"/>
    </row>
    <row r="97" spans="1:25" s="12" customFormat="1" ht="36">
      <c r="A97" s="282" t="s">
        <v>815</v>
      </c>
      <c r="B97" s="74" t="s">
        <v>202</v>
      </c>
      <c r="C97" s="75" t="s">
        <v>201</v>
      </c>
      <c r="D97" s="236">
        <f>'Memória de Cálculo'!G97</f>
        <v>1</v>
      </c>
      <c r="E97" s="92">
        <v>0</v>
      </c>
      <c r="F97" s="93"/>
      <c r="G97" s="92">
        <f t="shared" ref="G97" si="204">E97+F97</f>
        <v>0</v>
      </c>
      <c r="H97" s="294" t="s">
        <v>45</v>
      </c>
      <c r="I97" s="87">
        <v>364.17</v>
      </c>
      <c r="J97" s="82">
        <f t="shared" ref="J97" si="205">D97*I97</f>
        <v>364.17</v>
      </c>
      <c r="K97" s="86">
        <f t="shared" ref="K97" si="206">ROUND(I97*$K$10+I97,4)</f>
        <v>466.5018</v>
      </c>
      <c r="L97" s="144">
        <f t="shared" ref="L97" si="207">D97*K97</f>
        <v>466.5018</v>
      </c>
      <c r="M97" s="144">
        <f t="shared" ref="M97" si="208">F97*K97</f>
        <v>0</v>
      </c>
      <c r="N97" s="160">
        <f t="shared" ref="N97" si="209">G97*K97</f>
        <v>0</v>
      </c>
      <c r="O97" s="8"/>
      <c r="R97" s="94"/>
    </row>
    <row r="98" spans="1:25" s="12" customFormat="1" ht="12.75">
      <c r="A98" s="281">
        <v>6</v>
      </c>
      <c r="B98" s="96"/>
      <c r="C98" s="97" t="s">
        <v>349</v>
      </c>
      <c r="D98" s="255"/>
      <c r="E98" s="174"/>
      <c r="F98" s="174"/>
      <c r="G98" s="174"/>
      <c r="H98" s="174"/>
      <c r="I98" s="174"/>
      <c r="J98" s="174"/>
      <c r="K98" s="95" t="s">
        <v>43</v>
      </c>
      <c r="L98" s="175">
        <f>SUM(L99:L108)</f>
        <v>190602.43341</v>
      </c>
      <c r="M98" s="175">
        <f>SUM(M99:M104)</f>
        <v>0</v>
      </c>
      <c r="N98" s="195">
        <f>SUM(N99:N104)</f>
        <v>0</v>
      </c>
      <c r="O98" s="8"/>
      <c r="R98" s="94"/>
    </row>
    <row r="99" spans="1:25" s="46" customFormat="1" ht="24">
      <c r="A99" s="283"/>
      <c r="B99" s="139"/>
      <c r="C99" s="182" t="s">
        <v>832</v>
      </c>
      <c r="D99" s="256"/>
      <c r="E99" s="182"/>
      <c r="F99" s="182"/>
      <c r="G99" s="182"/>
      <c r="H99" s="182"/>
      <c r="I99" s="140"/>
      <c r="J99" s="140"/>
      <c r="K99" s="176"/>
      <c r="L99" s="177"/>
      <c r="M99" s="177"/>
      <c r="N99" s="196"/>
      <c r="O99" s="10"/>
      <c r="P99" s="11"/>
      <c r="Q99" s="11"/>
      <c r="R99" s="94"/>
      <c r="S99" s="11"/>
      <c r="T99" s="11"/>
      <c r="U99" s="11"/>
      <c r="V99" s="11"/>
      <c r="W99" s="11"/>
      <c r="X99" s="11"/>
      <c r="Y99" s="11"/>
    </row>
    <row r="100" spans="1:25" s="46" customFormat="1" ht="60">
      <c r="A100" s="282" t="s">
        <v>68</v>
      </c>
      <c r="B100" s="146" t="s">
        <v>211</v>
      </c>
      <c r="C100" s="75" t="s">
        <v>403</v>
      </c>
      <c r="D100" s="236">
        <f>'Memória de Cálculo'!G100</f>
        <v>3410.77</v>
      </c>
      <c r="E100" s="92">
        <v>0</v>
      </c>
      <c r="F100" s="93"/>
      <c r="G100" s="92">
        <f t="shared" ref="G100:G104" si="210">E100+F100</f>
        <v>0</v>
      </c>
      <c r="H100" s="300" t="s">
        <v>93</v>
      </c>
      <c r="I100" s="87">
        <v>21.68</v>
      </c>
      <c r="J100" s="82">
        <f t="shared" ref="J100:J104" si="211">D100*I100</f>
        <v>73945.493600000002</v>
      </c>
      <c r="K100" s="86">
        <f t="shared" ref="K100:K104" si="212">ROUND(I100*$K$10+I100,4)</f>
        <v>27.772099999999998</v>
      </c>
      <c r="L100" s="144">
        <f t="shared" ref="L100:L107" si="213">D100*K100</f>
        <v>94724.245516999988</v>
      </c>
      <c r="M100" s="144">
        <f t="shared" ref="M100:M104" si="214">F100*K100</f>
        <v>0</v>
      </c>
      <c r="N100" s="160">
        <f t="shared" ref="N100:N104" si="215">G100*K100</f>
        <v>0</v>
      </c>
      <c r="O100" s="10"/>
      <c r="P100" s="11"/>
      <c r="Q100" s="11"/>
      <c r="R100" s="94"/>
      <c r="S100" s="11"/>
      <c r="T100" s="11"/>
      <c r="U100" s="11"/>
      <c r="V100" s="11"/>
      <c r="W100" s="11"/>
      <c r="X100" s="11"/>
      <c r="Y100" s="11"/>
    </row>
    <row r="101" spans="1:25" s="46" customFormat="1" ht="48">
      <c r="A101" s="282" t="s">
        <v>617</v>
      </c>
      <c r="B101" s="74">
        <v>100766</v>
      </c>
      <c r="C101" s="75" t="s">
        <v>404</v>
      </c>
      <c r="D101" s="236">
        <f>'Memória de Cálculo'!G101</f>
        <v>1062.6199999999999</v>
      </c>
      <c r="E101" s="92">
        <v>0</v>
      </c>
      <c r="F101" s="93"/>
      <c r="G101" s="92">
        <f t="shared" si="210"/>
        <v>0</v>
      </c>
      <c r="H101" s="300" t="s">
        <v>93</v>
      </c>
      <c r="I101" s="87">
        <v>14.63</v>
      </c>
      <c r="J101" s="82">
        <f t="shared" si="211"/>
        <v>15546.130599999999</v>
      </c>
      <c r="K101" s="86">
        <f t="shared" si="212"/>
        <v>18.741</v>
      </c>
      <c r="L101" s="144">
        <f t="shared" si="213"/>
        <v>19914.561419999998</v>
      </c>
      <c r="M101" s="144">
        <f t="shared" si="214"/>
        <v>0</v>
      </c>
      <c r="N101" s="160">
        <f t="shared" si="215"/>
        <v>0</v>
      </c>
      <c r="O101" s="10"/>
      <c r="P101" s="11"/>
      <c r="Q101" s="11"/>
      <c r="R101" s="94"/>
      <c r="S101" s="11"/>
      <c r="T101" s="11"/>
      <c r="U101" s="11"/>
      <c r="V101" s="11"/>
      <c r="W101" s="11"/>
      <c r="X101" s="11"/>
      <c r="Y101" s="11"/>
    </row>
    <row r="102" spans="1:25" s="46" customFormat="1" ht="60">
      <c r="A102" s="282" t="s">
        <v>74</v>
      </c>
      <c r="B102" s="146" t="s">
        <v>831</v>
      </c>
      <c r="C102" s="75" t="s">
        <v>830</v>
      </c>
      <c r="D102" s="236">
        <f>'Memória de Cálculo'!G102</f>
        <v>208.61</v>
      </c>
      <c r="E102" s="92">
        <v>0</v>
      </c>
      <c r="F102" s="93"/>
      <c r="G102" s="92">
        <f t="shared" si="210"/>
        <v>0</v>
      </c>
      <c r="H102" s="300" t="s">
        <v>70</v>
      </c>
      <c r="I102" s="87">
        <v>229.82</v>
      </c>
      <c r="J102" s="82">
        <f t="shared" si="211"/>
        <v>47942.750200000002</v>
      </c>
      <c r="K102" s="86">
        <f t="shared" si="212"/>
        <v>294.39940000000001</v>
      </c>
      <c r="L102" s="144">
        <f t="shared" si="213"/>
        <v>61414.658834000009</v>
      </c>
      <c r="M102" s="144">
        <f t="shared" si="214"/>
        <v>0</v>
      </c>
      <c r="N102" s="160">
        <f t="shared" si="215"/>
        <v>0</v>
      </c>
      <c r="O102" s="10"/>
      <c r="P102" s="11"/>
      <c r="Q102" s="11"/>
      <c r="R102" s="94"/>
      <c r="S102" s="11"/>
      <c r="T102" s="11"/>
      <c r="U102" s="11"/>
      <c r="V102" s="11"/>
      <c r="W102" s="11"/>
      <c r="X102" s="11"/>
      <c r="Y102" s="11"/>
    </row>
    <row r="103" spans="1:25" s="46" customFormat="1" ht="36">
      <c r="A103" s="282" t="s">
        <v>75</v>
      </c>
      <c r="B103" s="146" t="s">
        <v>207</v>
      </c>
      <c r="C103" s="75" t="s">
        <v>206</v>
      </c>
      <c r="D103" s="236">
        <f>'Memória de Cálculo'!G103</f>
        <v>41.56</v>
      </c>
      <c r="E103" s="92">
        <v>0</v>
      </c>
      <c r="F103" s="93"/>
      <c r="G103" s="92">
        <f t="shared" si="210"/>
        <v>0</v>
      </c>
      <c r="H103" s="300" t="s">
        <v>46</v>
      </c>
      <c r="I103" s="87">
        <v>127.82</v>
      </c>
      <c r="J103" s="82">
        <f t="shared" si="211"/>
        <v>5312.1992</v>
      </c>
      <c r="K103" s="86">
        <f t="shared" si="212"/>
        <v>163.73740000000001</v>
      </c>
      <c r="L103" s="144">
        <f t="shared" si="213"/>
        <v>6804.9263440000004</v>
      </c>
      <c r="M103" s="144">
        <f t="shared" si="214"/>
        <v>0</v>
      </c>
      <c r="N103" s="160">
        <f t="shared" si="215"/>
        <v>0</v>
      </c>
      <c r="O103" s="10"/>
      <c r="P103" s="11"/>
      <c r="Q103" s="11"/>
      <c r="R103" s="94"/>
      <c r="S103" s="11"/>
      <c r="T103" s="11"/>
      <c r="U103" s="11"/>
      <c r="V103" s="11"/>
      <c r="W103" s="11"/>
      <c r="X103" s="11"/>
      <c r="Y103" s="11"/>
    </row>
    <row r="104" spans="1:25" s="46" customFormat="1" ht="36">
      <c r="A104" s="282" t="s">
        <v>98</v>
      </c>
      <c r="B104" s="146" t="s">
        <v>210</v>
      </c>
      <c r="C104" s="75" t="s">
        <v>209</v>
      </c>
      <c r="D104" s="236">
        <f>'Memória de Cálculo'!G104</f>
        <v>13.6</v>
      </c>
      <c r="E104" s="92">
        <v>0</v>
      </c>
      <c r="F104" s="93"/>
      <c r="G104" s="92">
        <f t="shared" si="210"/>
        <v>0</v>
      </c>
      <c r="H104" s="300" t="s">
        <v>46</v>
      </c>
      <c r="I104" s="87">
        <v>41.75</v>
      </c>
      <c r="J104" s="82">
        <f t="shared" si="211"/>
        <v>567.79999999999995</v>
      </c>
      <c r="K104" s="86">
        <f t="shared" si="212"/>
        <v>53.4818</v>
      </c>
      <c r="L104" s="144">
        <f t="shared" si="213"/>
        <v>727.35248000000001</v>
      </c>
      <c r="M104" s="144">
        <f t="shared" si="214"/>
        <v>0</v>
      </c>
      <c r="N104" s="160">
        <f t="shared" si="215"/>
        <v>0</v>
      </c>
      <c r="O104" s="10"/>
      <c r="P104" s="11"/>
      <c r="Q104" s="11"/>
      <c r="R104" s="94"/>
      <c r="S104" s="11"/>
      <c r="T104" s="11"/>
      <c r="U104" s="11"/>
      <c r="V104" s="11"/>
      <c r="W104" s="11"/>
      <c r="X104" s="11"/>
      <c r="Y104" s="11"/>
    </row>
    <row r="105" spans="1:25" s="46" customFormat="1" ht="12.75">
      <c r="A105" s="285"/>
      <c r="B105" s="227"/>
      <c r="C105" s="243" t="s">
        <v>542</v>
      </c>
      <c r="D105" s="257"/>
      <c r="E105" s="225"/>
      <c r="F105" s="226"/>
      <c r="G105" s="225"/>
      <c r="H105" s="244"/>
      <c r="I105" s="228"/>
      <c r="J105" s="176"/>
      <c r="K105" s="176"/>
      <c r="L105" s="177"/>
      <c r="M105" s="177"/>
      <c r="N105" s="196"/>
      <c r="O105" s="10"/>
      <c r="P105" s="11"/>
      <c r="Q105" s="11"/>
      <c r="R105" s="94"/>
      <c r="S105" s="11"/>
      <c r="T105" s="11"/>
      <c r="U105" s="11"/>
      <c r="V105" s="11"/>
      <c r="W105" s="11"/>
      <c r="X105" s="11"/>
      <c r="Y105" s="11"/>
    </row>
    <row r="106" spans="1:25" s="46" customFormat="1" ht="24">
      <c r="A106" s="282" t="s">
        <v>100</v>
      </c>
      <c r="B106" s="201">
        <v>93358</v>
      </c>
      <c r="C106" s="217" t="s">
        <v>63</v>
      </c>
      <c r="D106" s="236">
        <f>'Memória de Cálculo'!G106</f>
        <v>1.99</v>
      </c>
      <c r="E106" s="92"/>
      <c r="F106" s="93"/>
      <c r="G106" s="92"/>
      <c r="H106" s="300" t="s">
        <v>427</v>
      </c>
      <c r="I106" s="238">
        <v>66.849999999999994</v>
      </c>
      <c r="J106" s="221">
        <f t="shared" ref="J106:J107" si="216">D106*I106</f>
        <v>133.03149999999999</v>
      </c>
      <c r="K106" s="86">
        <f t="shared" ref="K106:K107" si="217">ROUND(I106*$K$10+I106,4)</f>
        <v>85.634900000000002</v>
      </c>
      <c r="L106" s="144">
        <f t="shared" si="213"/>
        <v>170.41345100000001</v>
      </c>
      <c r="M106" s="222">
        <f t="shared" ref="M106:M107" si="218">F106*K106</f>
        <v>0</v>
      </c>
      <c r="N106" s="223">
        <f t="shared" ref="N106:N107" si="219">G106*K106</f>
        <v>0</v>
      </c>
      <c r="O106" s="10"/>
      <c r="P106" s="11"/>
      <c r="Q106" s="11"/>
      <c r="R106" s="94"/>
      <c r="S106" s="11"/>
      <c r="T106" s="11"/>
      <c r="U106" s="11"/>
      <c r="V106" s="11"/>
      <c r="W106" s="11"/>
      <c r="X106" s="11"/>
      <c r="Y106" s="11"/>
    </row>
    <row r="107" spans="1:25" s="46" customFormat="1" ht="36">
      <c r="A107" s="282" t="s">
        <v>204</v>
      </c>
      <c r="B107" s="294" t="s">
        <v>543</v>
      </c>
      <c r="C107" s="245" t="s">
        <v>544</v>
      </c>
      <c r="D107" s="236">
        <f>'Memória de Cálculo'!G107</f>
        <v>19.920000000000002</v>
      </c>
      <c r="E107" s="219"/>
      <c r="F107" s="93"/>
      <c r="G107" s="219"/>
      <c r="H107" s="153" t="s">
        <v>46</v>
      </c>
      <c r="I107" s="220">
        <v>70.36</v>
      </c>
      <c r="J107" s="221">
        <f t="shared" si="216"/>
        <v>1401.5712000000001</v>
      </c>
      <c r="K107" s="86">
        <f t="shared" si="217"/>
        <v>90.131200000000007</v>
      </c>
      <c r="L107" s="144">
        <f t="shared" si="213"/>
        <v>1795.4135040000003</v>
      </c>
      <c r="M107" s="222">
        <f t="shared" si="218"/>
        <v>0</v>
      </c>
      <c r="N107" s="223">
        <f t="shared" si="219"/>
        <v>0</v>
      </c>
      <c r="O107" s="10"/>
      <c r="P107" s="11"/>
      <c r="Q107" s="11"/>
      <c r="R107" s="94"/>
      <c r="S107" s="11"/>
      <c r="T107" s="11"/>
      <c r="U107" s="11"/>
      <c r="V107" s="11"/>
      <c r="W107" s="11"/>
      <c r="X107" s="11"/>
      <c r="Y107" s="11"/>
    </row>
    <row r="108" spans="1:25" s="46" customFormat="1" ht="72">
      <c r="A108" s="282" t="s">
        <v>205</v>
      </c>
      <c r="B108" s="294" t="s">
        <v>921</v>
      </c>
      <c r="C108" s="245" t="s">
        <v>922</v>
      </c>
      <c r="D108" s="236">
        <f>'Memória de Cálculo'!G108</f>
        <v>36.299999999999997</v>
      </c>
      <c r="E108" s="219"/>
      <c r="F108" s="93"/>
      <c r="G108" s="219"/>
      <c r="H108" s="153" t="s">
        <v>46</v>
      </c>
      <c r="I108" s="220">
        <v>108.62</v>
      </c>
      <c r="J108" s="221">
        <f t="shared" ref="J108" si="220">D108*I108</f>
        <v>3942.9059999999999</v>
      </c>
      <c r="K108" s="86">
        <f t="shared" ref="K108" si="221">ROUND(I108*$K$10+I108,4)</f>
        <v>139.1422</v>
      </c>
      <c r="L108" s="144">
        <f t="shared" ref="L108" si="222">D108*K108</f>
        <v>5050.86186</v>
      </c>
      <c r="M108" s="222">
        <f t="shared" ref="M108" si="223">F108*K108</f>
        <v>0</v>
      </c>
      <c r="N108" s="223">
        <f t="shared" ref="N108" si="224">G108*K108</f>
        <v>0</v>
      </c>
      <c r="O108" s="10"/>
      <c r="P108" s="11"/>
      <c r="Q108" s="11"/>
      <c r="R108" s="94"/>
      <c r="S108" s="11"/>
      <c r="T108" s="11"/>
      <c r="U108" s="11"/>
      <c r="V108" s="11"/>
      <c r="W108" s="11"/>
      <c r="X108" s="11"/>
      <c r="Y108" s="11"/>
    </row>
    <row r="109" spans="1:25" s="45" customFormat="1" ht="12.75">
      <c r="A109" s="281">
        <v>7</v>
      </c>
      <c r="B109" s="96"/>
      <c r="C109" s="97" t="s">
        <v>239</v>
      </c>
      <c r="D109" s="255"/>
      <c r="E109" s="174"/>
      <c r="F109" s="174"/>
      <c r="G109" s="174"/>
      <c r="H109" s="174"/>
      <c r="I109" s="174"/>
      <c r="J109" s="174"/>
      <c r="K109" s="95" t="s">
        <v>43</v>
      </c>
      <c r="L109" s="175">
        <f>SUM(L110:L111)</f>
        <v>9428.0017520000001</v>
      </c>
      <c r="M109" s="175">
        <f>SUM(M110:M111)</f>
        <v>0</v>
      </c>
      <c r="N109" s="195">
        <f>SUM(N110:N111)</f>
        <v>0</v>
      </c>
      <c r="O109" s="10"/>
      <c r="P109" s="11"/>
      <c r="Q109" s="11"/>
      <c r="R109" s="94"/>
      <c r="S109" s="11"/>
      <c r="T109" s="11"/>
      <c r="U109" s="11"/>
      <c r="V109" s="11"/>
      <c r="W109" s="11"/>
      <c r="X109" s="11"/>
      <c r="Y109" s="11"/>
    </row>
    <row r="110" spans="1:25" s="46" customFormat="1" ht="36">
      <c r="A110" s="282" t="s">
        <v>618</v>
      </c>
      <c r="B110" s="295" t="s">
        <v>238</v>
      </c>
      <c r="C110" s="79" t="s">
        <v>237</v>
      </c>
      <c r="D110" s="236">
        <f>'Memória de Cálculo'!G110</f>
        <v>7.94</v>
      </c>
      <c r="E110" s="92">
        <v>0</v>
      </c>
      <c r="F110" s="93"/>
      <c r="G110" s="92">
        <f t="shared" si="18"/>
        <v>0</v>
      </c>
      <c r="H110" s="294" t="s">
        <v>70</v>
      </c>
      <c r="I110" s="87">
        <v>338.96</v>
      </c>
      <c r="J110" s="82">
        <f t="shared" si="19"/>
        <v>2691.3424</v>
      </c>
      <c r="K110" s="86">
        <f t="shared" si="20"/>
        <v>434.20780000000002</v>
      </c>
      <c r="L110" s="144">
        <f t="shared" si="21"/>
        <v>3447.6099320000003</v>
      </c>
      <c r="M110" s="144">
        <f t="shared" si="22"/>
        <v>0</v>
      </c>
      <c r="N110" s="160">
        <f t="shared" si="23"/>
        <v>0</v>
      </c>
      <c r="O110" s="10"/>
      <c r="P110" s="11"/>
      <c r="Q110" s="11"/>
      <c r="R110" s="94"/>
      <c r="S110" s="11"/>
      <c r="T110" s="11"/>
      <c r="U110" s="11"/>
      <c r="V110" s="11"/>
      <c r="W110" s="11"/>
      <c r="X110" s="11"/>
      <c r="Y110" s="11"/>
    </row>
    <row r="111" spans="1:25" s="46" customFormat="1" ht="24">
      <c r="A111" s="282" t="s">
        <v>619</v>
      </c>
      <c r="B111" s="295" t="s">
        <v>551</v>
      </c>
      <c r="C111" s="79" t="s">
        <v>257</v>
      </c>
      <c r="D111" s="236">
        <f>'Memória de Cálculo'!G111</f>
        <v>23.4</v>
      </c>
      <c r="E111" s="92">
        <v>0</v>
      </c>
      <c r="F111" s="93"/>
      <c r="G111" s="92">
        <f t="shared" ref="G111" si="225">E111+F111</f>
        <v>0</v>
      </c>
      <c r="H111" s="294" t="s">
        <v>70</v>
      </c>
      <c r="I111" s="87">
        <v>199.51</v>
      </c>
      <c r="J111" s="82">
        <f t="shared" ref="J111" si="226">D111*I111</f>
        <v>4668.5339999999997</v>
      </c>
      <c r="K111" s="86">
        <f t="shared" ref="K111" si="227">ROUND(I111*$K$10+I111,4)</f>
        <v>255.57230000000001</v>
      </c>
      <c r="L111" s="144">
        <f t="shared" ref="L111" si="228">D111*K111</f>
        <v>5980.3918199999998</v>
      </c>
      <c r="M111" s="144">
        <f t="shared" ref="M111" si="229">F111*K111</f>
        <v>0</v>
      </c>
      <c r="N111" s="160">
        <f t="shared" ref="N111" si="230">G111*K111</f>
        <v>0</v>
      </c>
      <c r="O111" s="10"/>
      <c r="P111" s="11"/>
      <c r="Q111" s="11"/>
      <c r="R111" s="94"/>
      <c r="S111" s="11"/>
      <c r="T111" s="11"/>
      <c r="U111" s="11"/>
      <c r="V111" s="11"/>
      <c r="W111" s="11"/>
      <c r="X111" s="11"/>
      <c r="Y111" s="11"/>
    </row>
    <row r="112" spans="1:25" s="42" customFormat="1" ht="12.75">
      <c r="A112" s="281">
        <v>8</v>
      </c>
      <c r="B112" s="96"/>
      <c r="C112" s="97" t="s">
        <v>208</v>
      </c>
      <c r="D112" s="255"/>
      <c r="E112" s="174"/>
      <c r="F112" s="174"/>
      <c r="G112" s="174"/>
      <c r="H112" s="174"/>
      <c r="I112" s="174"/>
      <c r="J112" s="174"/>
      <c r="K112" s="95" t="s">
        <v>43</v>
      </c>
      <c r="L112" s="175">
        <f>SUM(L114:L139)</f>
        <v>195483.19596300001</v>
      </c>
      <c r="M112" s="175">
        <f>SUM(M114:M139)</f>
        <v>0</v>
      </c>
      <c r="N112" s="195">
        <f>SUM(N114:N139)</f>
        <v>0</v>
      </c>
      <c r="O112" s="8"/>
      <c r="P112" s="11"/>
      <c r="Q112" s="11"/>
      <c r="R112" s="94"/>
      <c r="S112" s="11"/>
      <c r="T112" s="11"/>
      <c r="U112" s="11"/>
      <c r="V112" s="11"/>
      <c r="W112" s="11"/>
      <c r="X112" s="11"/>
      <c r="Y112" s="11"/>
    </row>
    <row r="113" spans="1:25" s="46" customFormat="1" ht="12.75">
      <c r="A113" s="283"/>
      <c r="B113" s="139"/>
      <c r="C113" s="182" t="s">
        <v>226</v>
      </c>
      <c r="D113" s="256"/>
      <c r="E113" s="182"/>
      <c r="F113" s="182"/>
      <c r="G113" s="182"/>
      <c r="H113" s="182"/>
      <c r="I113" s="140"/>
      <c r="J113" s="140"/>
      <c r="K113" s="176"/>
      <c r="L113" s="177"/>
      <c r="M113" s="177"/>
      <c r="N113" s="196"/>
      <c r="O113" s="8"/>
      <c r="P113" s="11"/>
      <c r="Q113" s="11"/>
      <c r="R113" s="94"/>
      <c r="S113" s="11"/>
      <c r="T113" s="11"/>
      <c r="U113" s="11"/>
      <c r="V113" s="11"/>
      <c r="W113" s="11"/>
      <c r="X113" s="11"/>
      <c r="Y113" s="11"/>
    </row>
    <row r="114" spans="1:25" s="46" customFormat="1" ht="36">
      <c r="A114" s="286" t="s">
        <v>69</v>
      </c>
      <c r="B114" s="295" t="s">
        <v>212</v>
      </c>
      <c r="C114" s="206" t="s">
        <v>221</v>
      </c>
      <c r="D114" s="236">
        <f>'Memória de Cálculo'!G114</f>
        <v>27</v>
      </c>
      <c r="E114" s="92">
        <v>0</v>
      </c>
      <c r="F114" s="93"/>
      <c r="G114" s="92">
        <f t="shared" ref="G114:G123" si="231">E114+F114</f>
        <v>0</v>
      </c>
      <c r="H114" s="81" t="s">
        <v>159</v>
      </c>
      <c r="I114" s="88">
        <v>916.29</v>
      </c>
      <c r="J114" s="82">
        <f t="shared" ref="J114:J123" si="232">D114*I114</f>
        <v>24739.829999999998</v>
      </c>
      <c r="K114" s="86">
        <f t="shared" ref="K114:K123" si="233">ROUND(I114*$K$10+I114,4)</f>
        <v>1173.7674999999999</v>
      </c>
      <c r="L114" s="144">
        <f t="shared" ref="L114:L123" si="234">D114*K114</f>
        <v>31691.722499999996</v>
      </c>
      <c r="M114" s="144">
        <f t="shared" ref="M114:M123" si="235">F114*K114</f>
        <v>0</v>
      </c>
      <c r="N114" s="160">
        <f t="shared" ref="N114:N123" si="236">G114*K114</f>
        <v>0</v>
      </c>
      <c r="O114" s="8"/>
      <c r="P114" s="11"/>
      <c r="Q114" s="11"/>
      <c r="R114" s="94"/>
      <c r="S114" s="11"/>
      <c r="T114" s="11"/>
      <c r="U114" s="11"/>
      <c r="V114" s="11"/>
      <c r="W114" s="11"/>
      <c r="X114" s="11"/>
      <c r="Y114" s="11"/>
    </row>
    <row r="115" spans="1:25" s="46" customFormat="1" ht="60">
      <c r="A115" s="287" t="s">
        <v>76</v>
      </c>
      <c r="B115" s="295" t="s">
        <v>272</v>
      </c>
      <c r="C115" s="206" t="s">
        <v>271</v>
      </c>
      <c r="D115" s="236">
        <f>'Memória de Cálculo'!G115</f>
        <v>4</v>
      </c>
      <c r="E115" s="92">
        <v>0</v>
      </c>
      <c r="F115" s="93"/>
      <c r="G115" s="92">
        <f t="shared" ref="G115" si="237">E115+F115</f>
        <v>0</v>
      </c>
      <c r="H115" s="81" t="s">
        <v>159</v>
      </c>
      <c r="I115" s="88">
        <v>155.09</v>
      </c>
      <c r="J115" s="82">
        <f t="shared" ref="J115" si="238">D115*I115</f>
        <v>620.36</v>
      </c>
      <c r="K115" s="86">
        <f t="shared" ref="K115" si="239">ROUND(I115*$K$10+I115,4)</f>
        <v>198.6703</v>
      </c>
      <c r="L115" s="144">
        <f t="shared" ref="L115" si="240">D115*K115</f>
        <v>794.68119999999999</v>
      </c>
      <c r="M115" s="144">
        <f t="shared" ref="M115" si="241">F115*K115</f>
        <v>0</v>
      </c>
      <c r="N115" s="160">
        <f t="shared" ref="N115" si="242">G115*K115</f>
        <v>0</v>
      </c>
      <c r="O115" s="8"/>
      <c r="P115" s="11"/>
      <c r="Q115" s="11"/>
      <c r="R115" s="94"/>
      <c r="S115" s="11"/>
      <c r="T115" s="11"/>
      <c r="U115" s="11"/>
      <c r="V115" s="11"/>
      <c r="W115" s="11"/>
      <c r="X115" s="11"/>
      <c r="Y115" s="11"/>
    </row>
    <row r="116" spans="1:25" s="46" customFormat="1" ht="12.75">
      <c r="A116" s="283"/>
      <c r="B116" s="139"/>
      <c r="C116" s="182" t="s">
        <v>622</v>
      </c>
      <c r="D116" s="256"/>
      <c r="E116" s="182"/>
      <c r="F116" s="182"/>
      <c r="G116" s="182"/>
      <c r="H116" s="182"/>
      <c r="I116" s="140"/>
      <c r="J116" s="140"/>
      <c r="K116" s="176"/>
      <c r="L116" s="177"/>
      <c r="M116" s="177"/>
      <c r="N116" s="196"/>
      <c r="O116" s="8"/>
      <c r="P116" s="11"/>
      <c r="Q116" s="11"/>
      <c r="R116" s="94"/>
      <c r="S116" s="11"/>
      <c r="T116" s="11"/>
      <c r="U116" s="11"/>
      <c r="V116" s="11"/>
      <c r="W116" s="11"/>
      <c r="X116" s="11"/>
      <c r="Y116" s="11"/>
    </row>
    <row r="117" spans="1:25" s="46" customFormat="1" ht="96">
      <c r="A117" s="287" t="s">
        <v>82</v>
      </c>
      <c r="B117" s="295" t="s">
        <v>224</v>
      </c>
      <c r="C117" s="75" t="s">
        <v>620</v>
      </c>
      <c r="D117" s="236">
        <f>'Memória de Cálculo'!G117</f>
        <v>2.16</v>
      </c>
      <c r="E117" s="92">
        <v>0</v>
      </c>
      <c r="F117" s="93"/>
      <c r="G117" s="92">
        <f t="shared" si="231"/>
        <v>0</v>
      </c>
      <c r="H117" s="81" t="s">
        <v>70</v>
      </c>
      <c r="I117" s="88">
        <v>366.61</v>
      </c>
      <c r="J117" s="82">
        <f t="shared" si="232"/>
        <v>791.87760000000003</v>
      </c>
      <c r="K117" s="86">
        <f t="shared" si="233"/>
        <v>469.62740000000002</v>
      </c>
      <c r="L117" s="144">
        <f t="shared" si="234"/>
        <v>1014.3951840000001</v>
      </c>
      <c r="M117" s="144">
        <f t="shared" si="235"/>
        <v>0</v>
      </c>
      <c r="N117" s="160">
        <f t="shared" si="236"/>
        <v>0</v>
      </c>
      <c r="O117" s="8"/>
      <c r="P117" s="11"/>
      <c r="Q117" s="11"/>
      <c r="R117" s="94"/>
      <c r="S117" s="11"/>
      <c r="T117" s="11"/>
      <c r="U117" s="11"/>
      <c r="V117" s="11"/>
      <c r="W117" s="11"/>
      <c r="X117" s="11"/>
      <c r="Y117" s="11"/>
    </row>
    <row r="118" spans="1:25" s="46" customFormat="1" ht="96">
      <c r="A118" s="287" t="s">
        <v>629</v>
      </c>
      <c r="B118" s="295" t="s">
        <v>223</v>
      </c>
      <c r="C118" s="75" t="s">
        <v>621</v>
      </c>
      <c r="D118" s="236">
        <f>'Memória de Cálculo'!G118</f>
        <v>1</v>
      </c>
      <c r="E118" s="92">
        <v>0</v>
      </c>
      <c r="F118" s="93"/>
      <c r="G118" s="92">
        <f t="shared" ref="G118" si="243">E118+F118</f>
        <v>0</v>
      </c>
      <c r="H118" s="81" t="s">
        <v>45</v>
      </c>
      <c r="I118" s="88">
        <v>138.61000000000001</v>
      </c>
      <c r="J118" s="82">
        <f t="shared" ref="J118" si="244">D118*I118</f>
        <v>138.61000000000001</v>
      </c>
      <c r="K118" s="86">
        <f t="shared" ref="K118" si="245">ROUND(I118*$K$10+I118,4)</f>
        <v>177.55940000000001</v>
      </c>
      <c r="L118" s="144">
        <f t="shared" ref="L118" si="246">D118*K118</f>
        <v>177.55940000000001</v>
      </c>
      <c r="M118" s="144">
        <f t="shared" ref="M118" si="247">F118*K118</f>
        <v>0</v>
      </c>
      <c r="N118" s="160">
        <f t="shared" ref="N118" si="248">G118*K118</f>
        <v>0</v>
      </c>
      <c r="O118" s="8"/>
      <c r="P118" s="11"/>
      <c r="Q118" s="11"/>
      <c r="R118" s="94"/>
      <c r="S118" s="11"/>
      <c r="T118" s="11"/>
      <c r="U118" s="11"/>
      <c r="V118" s="11"/>
      <c r="W118" s="11"/>
      <c r="X118" s="11"/>
      <c r="Y118" s="11"/>
    </row>
    <row r="119" spans="1:25" s="46" customFormat="1" ht="24">
      <c r="A119" s="287" t="s">
        <v>630</v>
      </c>
      <c r="B119" s="295" t="s">
        <v>222</v>
      </c>
      <c r="C119" s="75" t="s">
        <v>625</v>
      </c>
      <c r="D119" s="236">
        <f>'Memória de Cálculo'!G119</f>
        <v>6.6</v>
      </c>
      <c r="E119" s="92">
        <v>0</v>
      </c>
      <c r="F119" s="93"/>
      <c r="G119" s="92">
        <f t="shared" si="231"/>
        <v>0</v>
      </c>
      <c r="H119" s="81" t="s">
        <v>70</v>
      </c>
      <c r="I119" s="88">
        <v>392.64</v>
      </c>
      <c r="J119" s="82">
        <f t="shared" si="232"/>
        <v>2591.424</v>
      </c>
      <c r="K119" s="86">
        <f t="shared" si="233"/>
        <v>502.97179999999997</v>
      </c>
      <c r="L119" s="144">
        <f t="shared" si="234"/>
        <v>3319.6138799999994</v>
      </c>
      <c r="M119" s="144">
        <f t="shared" si="235"/>
        <v>0</v>
      </c>
      <c r="N119" s="160">
        <f t="shared" si="236"/>
        <v>0</v>
      </c>
      <c r="O119" s="8"/>
      <c r="P119" s="11"/>
      <c r="Q119" s="11"/>
      <c r="R119" s="94"/>
      <c r="S119" s="11"/>
      <c r="T119" s="11"/>
      <c r="U119" s="11"/>
      <c r="V119" s="11"/>
      <c r="W119" s="11"/>
      <c r="X119" s="11"/>
      <c r="Y119" s="11"/>
    </row>
    <row r="120" spans="1:25" s="46" customFormat="1" ht="24">
      <c r="A120" s="287" t="s">
        <v>631</v>
      </c>
      <c r="B120" s="295" t="s">
        <v>225</v>
      </c>
      <c r="C120" s="75" t="s">
        <v>770</v>
      </c>
      <c r="D120" s="236">
        <f>'Memória de Cálculo'!G120</f>
        <v>7.7</v>
      </c>
      <c r="E120" s="92">
        <v>0</v>
      </c>
      <c r="F120" s="93"/>
      <c r="G120" s="92">
        <f t="shared" ref="G120" si="249">E120+F120</f>
        <v>0</v>
      </c>
      <c r="H120" s="81" t="s">
        <v>70</v>
      </c>
      <c r="I120" s="88">
        <v>369.22</v>
      </c>
      <c r="J120" s="82">
        <f t="shared" ref="J120" si="250">D120*I120</f>
        <v>2842.9940000000001</v>
      </c>
      <c r="K120" s="86">
        <f t="shared" ref="K120" si="251">ROUND(I120*$K$10+I120,4)</f>
        <v>472.9708</v>
      </c>
      <c r="L120" s="144">
        <f t="shared" ref="L120" si="252">D120*K120</f>
        <v>3641.8751600000001</v>
      </c>
      <c r="M120" s="144">
        <f t="shared" ref="M120" si="253">F120*K120</f>
        <v>0</v>
      </c>
      <c r="N120" s="160">
        <f t="shared" ref="N120" si="254">G120*K120</f>
        <v>0</v>
      </c>
      <c r="O120" s="8"/>
      <c r="P120" s="11"/>
      <c r="Q120" s="11"/>
      <c r="R120" s="94"/>
      <c r="S120" s="11"/>
      <c r="T120" s="11"/>
      <c r="U120" s="11"/>
      <c r="V120" s="11"/>
      <c r="W120" s="11"/>
      <c r="X120" s="11"/>
      <c r="Y120" s="11"/>
    </row>
    <row r="121" spans="1:25" s="46" customFormat="1" ht="12.75">
      <c r="A121" s="283"/>
      <c r="B121" s="139"/>
      <c r="C121" s="182" t="s">
        <v>623</v>
      </c>
      <c r="D121" s="256"/>
      <c r="E121" s="182"/>
      <c r="F121" s="182"/>
      <c r="G121" s="182"/>
      <c r="H121" s="182"/>
      <c r="I121" s="140"/>
      <c r="J121" s="140"/>
      <c r="K121" s="176"/>
      <c r="L121" s="177"/>
      <c r="M121" s="177"/>
      <c r="N121" s="196"/>
      <c r="O121" s="8"/>
      <c r="P121" s="11"/>
      <c r="Q121" s="11"/>
      <c r="R121" s="94"/>
      <c r="S121" s="11"/>
      <c r="T121" s="11"/>
      <c r="U121" s="11"/>
      <c r="V121" s="11"/>
      <c r="W121" s="11"/>
      <c r="X121" s="11"/>
      <c r="Y121" s="11"/>
    </row>
    <row r="122" spans="1:25" s="46" customFormat="1" ht="12.75">
      <c r="A122" s="287" t="s">
        <v>632</v>
      </c>
      <c r="B122" s="295" t="s">
        <v>225</v>
      </c>
      <c r="C122" s="75" t="s">
        <v>624</v>
      </c>
      <c r="D122" s="236">
        <f>'Memória de Cálculo'!G122</f>
        <v>1.98</v>
      </c>
      <c r="E122" s="92">
        <v>0</v>
      </c>
      <c r="F122" s="93"/>
      <c r="G122" s="92">
        <f t="shared" si="231"/>
        <v>0</v>
      </c>
      <c r="H122" s="81" t="s">
        <v>70</v>
      </c>
      <c r="I122" s="88">
        <v>369.22</v>
      </c>
      <c r="J122" s="82">
        <f t="shared" si="232"/>
        <v>731.05560000000003</v>
      </c>
      <c r="K122" s="86">
        <f t="shared" si="233"/>
        <v>472.9708</v>
      </c>
      <c r="L122" s="144">
        <f t="shared" si="234"/>
        <v>936.48218399999996</v>
      </c>
      <c r="M122" s="144">
        <f t="shared" si="235"/>
        <v>0</v>
      </c>
      <c r="N122" s="160">
        <f t="shared" si="236"/>
        <v>0</v>
      </c>
      <c r="O122" s="8"/>
      <c r="P122" s="11"/>
      <c r="Q122" s="11"/>
      <c r="R122" s="94"/>
      <c r="S122" s="11"/>
      <c r="T122" s="11"/>
      <c r="U122" s="11"/>
      <c r="V122" s="11"/>
      <c r="W122" s="11"/>
      <c r="X122" s="11"/>
      <c r="Y122" s="11"/>
    </row>
    <row r="123" spans="1:25" s="46" customFormat="1" ht="12.75">
      <c r="A123" s="287" t="s">
        <v>633</v>
      </c>
      <c r="B123" s="295" t="s">
        <v>778</v>
      </c>
      <c r="C123" s="75" t="s">
        <v>779</v>
      </c>
      <c r="D123" s="236">
        <f>'Memória de Cálculo'!G123</f>
        <v>8.89</v>
      </c>
      <c r="E123" s="92">
        <v>0</v>
      </c>
      <c r="F123" s="93"/>
      <c r="G123" s="92">
        <f t="shared" si="231"/>
        <v>0</v>
      </c>
      <c r="H123" s="81" t="s">
        <v>46</v>
      </c>
      <c r="I123" s="88">
        <v>311.05</v>
      </c>
      <c r="J123" s="82">
        <f t="shared" si="232"/>
        <v>2765.2345000000005</v>
      </c>
      <c r="K123" s="86">
        <f t="shared" si="233"/>
        <v>398.45510000000002</v>
      </c>
      <c r="L123" s="144">
        <f t="shared" si="234"/>
        <v>3542.2658390000001</v>
      </c>
      <c r="M123" s="144">
        <f t="shared" si="235"/>
        <v>0</v>
      </c>
      <c r="N123" s="160">
        <f t="shared" si="236"/>
        <v>0</v>
      </c>
      <c r="O123" s="8"/>
      <c r="P123" s="11"/>
      <c r="Q123" s="11"/>
      <c r="R123" s="94"/>
      <c r="S123" s="11"/>
      <c r="T123" s="11"/>
      <c r="U123" s="11"/>
      <c r="V123" s="11"/>
      <c r="W123" s="11"/>
      <c r="X123" s="11"/>
      <c r="Y123" s="11"/>
    </row>
    <row r="124" spans="1:25" s="44" customFormat="1" ht="12.75">
      <c r="A124" s="283"/>
      <c r="B124" s="139"/>
      <c r="C124" s="182" t="s">
        <v>227</v>
      </c>
      <c r="D124" s="256"/>
      <c r="E124" s="182"/>
      <c r="F124" s="182"/>
      <c r="G124" s="182"/>
      <c r="H124" s="182"/>
      <c r="I124" s="140"/>
      <c r="J124" s="140"/>
      <c r="K124" s="176"/>
      <c r="L124" s="177"/>
      <c r="M124" s="177"/>
      <c r="N124" s="196"/>
      <c r="O124" s="43"/>
      <c r="R124" s="94"/>
    </row>
    <row r="125" spans="1:25" s="44" customFormat="1" ht="48">
      <c r="A125" s="287" t="s">
        <v>634</v>
      </c>
      <c r="B125" s="295" t="s">
        <v>228</v>
      </c>
      <c r="C125" s="75" t="s">
        <v>626</v>
      </c>
      <c r="D125" s="236">
        <f>'Memória de Cálculo'!G125</f>
        <v>10.8</v>
      </c>
      <c r="E125" s="92">
        <v>0</v>
      </c>
      <c r="F125" s="93"/>
      <c r="G125" s="92">
        <f t="shared" ref="G125:G129" si="255">E125+F125</f>
        <v>0</v>
      </c>
      <c r="H125" s="81" t="s">
        <v>70</v>
      </c>
      <c r="I125" s="88">
        <v>666.09</v>
      </c>
      <c r="J125" s="82">
        <f t="shared" ref="J125:J129" si="256">D125*I125</f>
        <v>7193.7720000000008</v>
      </c>
      <c r="K125" s="86">
        <f t="shared" ref="K125:K129" si="257">ROUND(I125*$K$10+I125,4)</f>
        <v>853.26130000000001</v>
      </c>
      <c r="L125" s="144">
        <f t="shared" ref="L125:L129" si="258">D125*K125</f>
        <v>9215.2220400000006</v>
      </c>
      <c r="M125" s="144">
        <f t="shared" ref="M125:M129" si="259">F125*K125</f>
        <v>0</v>
      </c>
      <c r="N125" s="160">
        <f t="shared" ref="N125:N129" si="260">G125*K125</f>
        <v>0</v>
      </c>
      <c r="O125" s="43"/>
      <c r="R125" s="94"/>
    </row>
    <row r="126" spans="1:25" s="44" customFormat="1" ht="12.75">
      <c r="A126" s="283"/>
      <c r="B126" s="139"/>
      <c r="C126" s="182" t="s">
        <v>229</v>
      </c>
      <c r="D126" s="256"/>
      <c r="E126" s="182"/>
      <c r="F126" s="182"/>
      <c r="G126" s="182"/>
      <c r="H126" s="182"/>
      <c r="I126" s="140"/>
      <c r="J126" s="140"/>
      <c r="K126" s="176"/>
      <c r="L126" s="177"/>
      <c r="M126" s="177"/>
      <c r="N126" s="196"/>
      <c r="O126" s="43"/>
      <c r="R126" s="94"/>
    </row>
    <row r="127" spans="1:25" s="44" customFormat="1" ht="24">
      <c r="A127" s="287" t="s">
        <v>635</v>
      </c>
      <c r="B127" s="295">
        <v>102181</v>
      </c>
      <c r="C127" s="75" t="s">
        <v>768</v>
      </c>
      <c r="D127" s="236">
        <f>'Memória de Cálculo'!G127</f>
        <v>18.899999999999999</v>
      </c>
      <c r="E127" s="92">
        <v>0</v>
      </c>
      <c r="F127" s="93"/>
      <c r="G127" s="92">
        <f t="shared" si="255"/>
        <v>0</v>
      </c>
      <c r="H127" s="81" t="s">
        <v>70</v>
      </c>
      <c r="I127" s="88">
        <v>496.21</v>
      </c>
      <c r="J127" s="82">
        <f t="shared" si="256"/>
        <v>9378.3689999999988</v>
      </c>
      <c r="K127" s="86">
        <f t="shared" si="257"/>
        <v>635.64499999999998</v>
      </c>
      <c r="L127" s="144">
        <f t="shared" si="258"/>
        <v>12013.690499999999</v>
      </c>
      <c r="M127" s="144">
        <f t="shared" si="259"/>
        <v>0</v>
      </c>
      <c r="N127" s="160">
        <f t="shared" si="260"/>
        <v>0</v>
      </c>
      <c r="O127" s="43"/>
      <c r="R127" s="94"/>
    </row>
    <row r="128" spans="1:25" s="44" customFormat="1" ht="36">
      <c r="A128" s="287" t="s">
        <v>636</v>
      </c>
      <c r="B128" s="295" t="s">
        <v>230</v>
      </c>
      <c r="C128" s="75" t="s">
        <v>767</v>
      </c>
      <c r="D128" s="236">
        <f>'Memória de Cálculo'!G128</f>
        <v>3</v>
      </c>
      <c r="E128" s="92">
        <v>0</v>
      </c>
      <c r="F128" s="93"/>
      <c r="G128" s="92">
        <f t="shared" si="255"/>
        <v>0</v>
      </c>
      <c r="H128" s="81" t="s">
        <v>159</v>
      </c>
      <c r="I128" s="88">
        <v>21.05</v>
      </c>
      <c r="J128" s="82">
        <f t="shared" si="256"/>
        <v>63.150000000000006</v>
      </c>
      <c r="K128" s="86">
        <f t="shared" si="257"/>
        <v>26.9651</v>
      </c>
      <c r="L128" s="144">
        <f t="shared" si="258"/>
        <v>80.895299999999992</v>
      </c>
      <c r="M128" s="144">
        <f t="shared" si="259"/>
        <v>0</v>
      </c>
      <c r="N128" s="160">
        <f t="shared" si="260"/>
        <v>0</v>
      </c>
      <c r="O128" s="43"/>
      <c r="R128" s="94"/>
    </row>
    <row r="129" spans="1:25" s="44" customFormat="1" ht="48">
      <c r="A129" s="287" t="s">
        <v>637</v>
      </c>
      <c r="B129" s="295" t="s">
        <v>231</v>
      </c>
      <c r="C129" s="75" t="s">
        <v>766</v>
      </c>
      <c r="D129" s="236">
        <f>'Memória de Cálculo'!G129</f>
        <v>3</v>
      </c>
      <c r="E129" s="92">
        <v>0</v>
      </c>
      <c r="F129" s="93"/>
      <c r="G129" s="92">
        <f t="shared" si="255"/>
        <v>0</v>
      </c>
      <c r="H129" s="81" t="s">
        <v>159</v>
      </c>
      <c r="I129" s="88">
        <v>122.37</v>
      </c>
      <c r="J129" s="82">
        <f t="shared" si="256"/>
        <v>367.11</v>
      </c>
      <c r="K129" s="86">
        <f t="shared" si="257"/>
        <v>156.756</v>
      </c>
      <c r="L129" s="144">
        <f t="shared" si="258"/>
        <v>470.26800000000003</v>
      </c>
      <c r="M129" s="144">
        <f t="shared" si="259"/>
        <v>0</v>
      </c>
      <c r="N129" s="160">
        <f t="shared" si="260"/>
        <v>0</v>
      </c>
      <c r="O129" s="43"/>
      <c r="R129" s="94"/>
    </row>
    <row r="130" spans="1:25" s="44" customFormat="1" ht="12.75">
      <c r="A130" s="283"/>
      <c r="B130" s="139"/>
      <c r="C130" s="182" t="s">
        <v>287</v>
      </c>
      <c r="D130" s="256"/>
      <c r="E130" s="182"/>
      <c r="F130" s="182"/>
      <c r="G130" s="182"/>
      <c r="H130" s="182"/>
      <c r="I130" s="140"/>
      <c r="J130" s="140"/>
      <c r="K130" s="176"/>
      <c r="L130" s="177"/>
      <c r="M130" s="177"/>
      <c r="N130" s="196"/>
      <c r="O130" s="43"/>
      <c r="R130" s="94"/>
    </row>
    <row r="131" spans="1:25" s="44" customFormat="1" ht="24">
      <c r="A131" s="287" t="s">
        <v>638</v>
      </c>
      <c r="B131" s="295">
        <v>93184</v>
      </c>
      <c r="C131" s="75" t="s">
        <v>400</v>
      </c>
      <c r="D131" s="236">
        <f>'Memória de Cálculo'!G131</f>
        <v>40.799999999999997</v>
      </c>
      <c r="E131" s="92">
        <v>0</v>
      </c>
      <c r="F131" s="93"/>
      <c r="G131" s="92">
        <f t="shared" ref="G131" si="261">E131+F131</f>
        <v>0</v>
      </c>
      <c r="H131" s="81" t="s">
        <v>46</v>
      </c>
      <c r="I131" s="88">
        <v>43.83</v>
      </c>
      <c r="J131" s="82">
        <f t="shared" ref="J131" si="262">D131*I131</f>
        <v>1788.2639999999999</v>
      </c>
      <c r="K131" s="86">
        <f t="shared" ref="K131" si="263">ROUND(I131*$K$10+I131,4)</f>
        <v>56.1462</v>
      </c>
      <c r="L131" s="144">
        <f t="shared" ref="L131" si="264">D131*K131</f>
        <v>2290.76496</v>
      </c>
      <c r="M131" s="144">
        <f t="shared" ref="M131" si="265">F131*K131</f>
        <v>0</v>
      </c>
      <c r="N131" s="160">
        <f t="shared" ref="N131" si="266">G131*K131</f>
        <v>0</v>
      </c>
      <c r="O131" s="43"/>
      <c r="R131" s="94"/>
    </row>
    <row r="132" spans="1:25" s="44" customFormat="1" ht="24">
      <c r="A132" s="287" t="s">
        <v>639</v>
      </c>
      <c r="B132" s="295">
        <v>93185</v>
      </c>
      <c r="C132" s="75" t="s">
        <v>401</v>
      </c>
      <c r="D132" s="236">
        <f>'Memória de Cálculo'!G132</f>
        <v>14.4</v>
      </c>
      <c r="E132" s="92">
        <v>0</v>
      </c>
      <c r="F132" s="93"/>
      <c r="G132" s="92">
        <f t="shared" ref="G132" si="267">E132+F132</f>
        <v>0</v>
      </c>
      <c r="H132" s="81" t="s">
        <v>46</v>
      </c>
      <c r="I132" s="88">
        <v>75.64</v>
      </c>
      <c r="J132" s="82">
        <f t="shared" ref="J132" si="268">D132*I132</f>
        <v>1089.2160000000001</v>
      </c>
      <c r="K132" s="86">
        <f t="shared" ref="K132" si="269">ROUND(I132*$K$10+I132,4)</f>
        <v>96.894800000000004</v>
      </c>
      <c r="L132" s="144">
        <f t="shared" ref="L132" si="270">D132*K132</f>
        <v>1395.28512</v>
      </c>
      <c r="M132" s="144">
        <f t="shared" ref="M132" si="271">F132*K132</f>
        <v>0</v>
      </c>
      <c r="N132" s="160">
        <f t="shared" ref="N132" si="272">G132*K132</f>
        <v>0</v>
      </c>
      <c r="O132" s="43"/>
      <c r="R132" s="94"/>
    </row>
    <row r="133" spans="1:25" s="44" customFormat="1" ht="12.75">
      <c r="A133" s="283"/>
      <c r="B133" s="139"/>
      <c r="C133" s="182" t="s">
        <v>232</v>
      </c>
      <c r="D133" s="256"/>
      <c r="E133" s="182"/>
      <c r="F133" s="182"/>
      <c r="G133" s="182"/>
      <c r="H133" s="182"/>
      <c r="I133" s="140"/>
      <c r="J133" s="140"/>
      <c r="K133" s="176"/>
      <c r="L133" s="177"/>
      <c r="M133" s="177"/>
      <c r="N133" s="196"/>
      <c r="O133" s="43"/>
      <c r="R133" s="94"/>
    </row>
    <row r="134" spans="1:25" s="44" customFormat="1" ht="60">
      <c r="A134" s="287" t="s">
        <v>640</v>
      </c>
      <c r="B134" s="295" t="s">
        <v>233</v>
      </c>
      <c r="C134" s="75" t="s">
        <v>627</v>
      </c>
      <c r="D134" s="236">
        <f>'Memória de Cálculo'!G134</f>
        <v>112.27</v>
      </c>
      <c r="E134" s="92">
        <v>0</v>
      </c>
      <c r="F134" s="93"/>
      <c r="G134" s="92">
        <f t="shared" ref="G134:G135" si="273">E134+F134</f>
        <v>0</v>
      </c>
      <c r="H134" s="81" t="s">
        <v>70</v>
      </c>
      <c r="I134" s="88">
        <v>731.26</v>
      </c>
      <c r="J134" s="82">
        <f t="shared" ref="J134:J135" si="274">D134*I134</f>
        <v>82098.560199999993</v>
      </c>
      <c r="K134" s="86">
        <f t="shared" ref="K134:K135" si="275">ROUND(I134*$K$10+I134,4)</f>
        <v>936.7441</v>
      </c>
      <c r="L134" s="144">
        <f t="shared" ref="L134:L135" si="276">D134*K134</f>
        <v>105168.26010699999</v>
      </c>
      <c r="M134" s="144">
        <f t="shared" ref="M134:M135" si="277">F134*K134</f>
        <v>0</v>
      </c>
      <c r="N134" s="160">
        <f t="shared" ref="N134:N135" si="278">G134*K134</f>
        <v>0</v>
      </c>
      <c r="O134" s="43"/>
      <c r="R134" s="94"/>
    </row>
    <row r="135" spans="1:25" s="44" customFormat="1" ht="60">
      <c r="A135" s="287" t="s">
        <v>641</v>
      </c>
      <c r="B135" s="295" t="s">
        <v>234</v>
      </c>
      <c r="C135" s="75" t="s">
        <v>628</v>
      </c>
      <c r="D135" s="236">
        <f>'Memória de Cálculo'!G135</f>
        <v>7.72</v>
      </c>
      <c r="E135" s="92">
        <v>0</v>
      </c>
      <c r="F135" s="93"/>
      <c r="G135" s="92">
        <f t="shared" si="273"/>
        <v>0</v>
      </c>
      <c r="H135" s="81" t="s">
        <v>70</v>
      </c>
      <c r="I135" s="88">
        <v>709.66</v>
      </c>
      <c r="J135" s="82">
        <f t="shared" si="274"/>
        <v>5478.5751999999993</v>
      </c>
      <c r="K135" s="86">
        <f t="shared" si="275"/>
        <v>909.07449999999994</v>
      </c>
      <c r="L135" s="144">
        <f t="shared" si="276"/>
        <v>7018.0551399999995</v>
      </c>
      <c r="M135" s="144">
        <f t="shared" si="277"/>
        <v>0</v>
      </c>
      <c r="N135" s="160">
        <f t="shared" si="278"/>
        <v>0</v>
      </c>
      <c r="O135" s="43"/>
      <c r="R135" s="94"/>
    </row>
    <row r="136" spans="1:25" s="44" customFormat="1" ht="12.75">
      <c r="A136" s="287" t="s">
        <v>642</v>
      </c>
      <c r="B136" s="295" t="s">
        <v>236</v>
      </c>
      <c r="C136" s="75" t="s">
        <v>235</v>
      </c>
      <c r="D136" s="236">
        <f>'Memória de Cálculo'!G136</f>
        <v>15.27</v>
      </c>
      <c r="E136" s="92">
        <v>0</v>
      </c>
      <c r="F136" s="93"/>
      <c r="G136" s="92">
        <f t="shared" ref="G136" si="279">E136+F136</f>
        <v>0</v>
      </c>
      <c r="H136" s="81" t="s">
        <v>70</v>
      </c>
      <c r="I136" s="88">
        <v>229.12</v>
      </c>
      <c r="J136" s="82">
        <f t="shared" ref="J136" si="280">D136*I136</f>
        <v>3498.6624000000002</v>
      </c>
      <c r="K136" s="86">
        <f t="shared" ref="K136" si="281">ROUND(I136*$K$10+I136,4)</f>
        <v>293.5027</v>
      </c>
      <c r="L136" s="144">
        <f t="shared" ref="L136" si="282">D136*K136</f>
        <v>4481.7862290000003</v>
      </c>
      <c r="M136" s="144">
        <f t="shared" ref="M136" si="283">F136*K136</f>
        <v>0</v>
      </c>
      <c r="N136" s="160">
        <f t="shared" ref="N136" si="284">G136*K136</f>
        <v>0</v>
      </c>
      <c r="O136" s="43"/>
      <c r="R136" s="94"/>
    </row>
    <row r="137" spans="1:25" s="44" customFormat="1" ht="12.75">
      <c r="A137" s="288"/>
      <c r="B137" s="139"/>
      <c r="C137" s="182" t="s">
        <v>288</v>
      </c>
      <c r="D137" s="256"/>
      <c r="E137" s="182"/>
      <c r="F137" s="182"/>
      <c r="G137" s="182"/>
      <c r="H137" s="182"/>
      <c r="I137" s="140"/>
      <c r="J137" s="140"/>
      <c r="K137" s="176"/>
      <c r="L137" s="177"/>
      <c r="M137" s="177"/>
      <c r="N137" s="196"/>
      <c r="O137" s="43"/>
      <c r="R137" s="94"/>
    </row>
    <row r="138" spans="1:25" s="44" customFormat="1" ht="24">
      <c r="A138" s="287" t="s">
        <v>643</v>
      </c>
      <c r="B138" s="141">
        <v>93194</v>
      </c>
      <c r="C138" s="206" t="s">
        <v>289</v>
      </c>
      <c r="D138" s="236">
        <f>'Memória de Cálculo'!G138</f>
        <v>6.1</v>
      </c>
      <c r="E138" s="92">
        <v>0</v>
      </c>
      <c r="F138" s="93"/>
      <c r="G138" s="92">
        <f t="shared" ref="G138:G139" si="285">E138+F138</f>
        <v>0</v>
      </c>
      <c r="H138" s="81" t="s">
        <v>46</v>
      </c>
      <c r="I138" s="88">
        <v>58.41</v>
      </c>
      <c r="J138" s="82">
        <f t="shared" ref="J138:J139" si="286">D138*I138</f>
        <v>356.30099999999993</v>
      </c>
      <c r="K138" s="86">
        <f t="shared" ref="K138:K139" si="287">ROUND(I138*$K$10+I138,4)</f>
        <v>74.8232</v>
      </c>
      <c r="L138" s="144">
        <f t="shared" ref="L138:L139" si="288">D138*K138</f>
        <v>456.42151999999999</v>
      </c>
      <c r="M138" s="144">
        <f t="shared" ref="M138:M139" si="289">F138*K138</f>
        <v>0</v>
      </c>
      <c r="N138" s="160">
        <f t="shared" ref="N138:N139" si="290">G138*K138</f>
        <v>0</v>
      </c>
      <c r="O138" s="43"/>
      <c r="R138" s="94"/>
    </row>
    <row r="139" spans="1:25" s="44" customFormat="1" ht="24">
      <c r="A139" s="287" t="s">
        <v>769</v>
      </c>
      <c r="B139" s="295">
        <v>93195</v>
      </c>
      <c r="C139" s="75" t="s">
        <v>290</v>
      </c>
      <c r="D139" s="236">
        <f>'Memória de Cálculo'!G139</f>
        <v>84.1</v>
      </c>
      <c r="E139" s="92">
        <v>0</v>
      </c>
      <c r="F139" s="93"/>
      <c r="G139" s="92">
        <f t="shared" si="285"/>
        <v>0</v>
      </c>
      <c r="H139" s="81" t="s">
        <v>46</v>
      </c>
      <c r="I139" s="88">
        <v>72.16</v>
      </c>
      <c r="J139" s="82">
        <f t="shared" si="286"/>
        <v>6068.655999999999</v>
      </c>
      <c r="K139" s="86">
        <f t="shared" si="287"/>
        <v>92.436999999999998</v>
      </c>
      <c r="L139" s="144">
        <f t="shared" si="288"/>
        <v>7773.9516999999996</v>
      </c>
      <c r="M139" s="144">
        <f t="shared" si="289"/>
        <v>0</v>
      </c>
      <c r="N139" s="160">
        <f t="shared" si="290"/>
        <v>0</v>
      </c>
      <c r="O139" s="43"/>
      <c r="R139" s="94"/>
    </row>
    <row r="140" spans="1:25" s="44" customFormat="1" ht="12.75">
      <c r="A140" s="281">
        <v>9</v>
      </c>
      <c r="B140" s="96"/>
      <c r="C140" s="157" t="s">
        <v>110</v>
      </c>
      <c r="D140" s="255"/>
      <c r="E140" s="174"/>
      <c r="F140" s="174"/>
      <c r="G140" s="174"/>
      <c r="H140" s="174"/>
      <c r="I140" s="174"/>
      <c r="J140" s="174"/>
      <c r="K140" s="95" t="s">
        <v>43</v>
      </c>
      <c r="L140" s="175">
        <f>SUM(L142:L152)</f>
        <v>65659.674173000007</v>
      </c>
      <c r="M140" s="175">
        <f>SUM(M142:M152)</f>
        <v>0</v>
      </c>
      <c r="N140" s="195">
        <f>SUM(N142:N152)</f>
        <v>0</v>
      </c>
      <c r="O140" s="43"/>
      <c r="R140" s="94"/>
    </row>
    <row r="141" spans="1:25" s="44" customFormat="1" ht="12.75">
      <c r="A141" s="283"/>
      <c r="B141" s="139"/>
      <c r="C141" s="182" t="s">
        <v>246</v>
      </c>
      <c r="D141" s="256"/>
      <c r="E141" s="182"/>
      <c r="F141" s="182"/>
      <c r="G141" s="182"/>
      <c r="H141" s="182"/>
      <c r="I141" s="140"/>
      <c r="J141" s="140"/>
      <c r="K141" s="176"/>
      <c r="L141" s="177"/>
      <c r="M141" s="177"/>
      <c r="N141" s="196"/>
      <c r="O141" s="43"/>
      <c r="R141" s="94"/>
    </row>
    <row r="142" spans="1:25" s="46" customFormat="1" ht="24">
      <c r="A142" s="289" t="s">
        <v>66</v>
      </c>
      <c r="B142" s="83">
        <v>88485</v>
      </c>
      <c r="C142" s="75" t="s">
        <v>240</v>
      </c>
      <c r="D142" s="236">
        <f>'Memória de Cálculo'!G142</f>
        <v>1180.9100000000001</v>
      </c>
      <c r="E142" s="92">
        <v>0</v>
      </c>
      <c r="F142" s="93"/>
      <c r="G142" s="92">
        <f>E142+F142</f>
        <v>0</v>
      </c>
      <c r="H142" s="81" t="s">
        <v>70</v>
      </c>
      <c r="I142" s="88">
        <v>2.93</v>
      </c>
      <c r="J142" s="82">
        <f t="shared" si="19"/>
        <v>3460.0663000000004</v>
      </c>
      <c r="K142" s="86">
        <f t="shared" si="20"/>
        <v>3.7532999999999999</v>
      </c>
      <c r="L142" s="144">
        <f t="shared" si="21"/>
        <v>4432.3095030000004</v>
      </c>
      <c r="M142" s="144">
        <f t="shared" si="22"/>
        <v>0</v>
      </c>
      <c r="N142" s="160">
        <f>G142*K142</f>
        <v>0</v>
      </c>
      <c r="O142" s="10"/>
      <c r="P142" s="11"/>
      <c r="Q142" s="11"/>
      <c r="R142" s="94"/>
      <c r="S142" s="11"/>
      <c r="T142" s="11"/>
      <c r="U142" s="11"/>
      <c r="V142" s="11"/>
      <c r="W142" s="11"/>
      <c r="X142" s="11"/>
      <c r="Y142" s="11"/>
    </row>
    <row r="143" spans="1:25" s="46" customFormat="1" ht="24">
      <c r="A143" s="289" t="s">
        <v>213</v>
      </c>
      <c r="B143" s="83">
        <v>88484</v>
      </c>
      <c r="C143" s="75" t="s">
        <v>241</v>
      </c>
      <c r="D143" s="236">
        <f>'Memória de Cálculo'!G143</f>
        <v>588.79</v>
      </c>
      <c r="E143" s="92">
        <v>0</v>
      </c>
      <c r="F143" s="93"/>
      <c r="G143" s="92">
        <f>E143+F143</f>
        <v>0</v>
      </c>
      <c r="H143" s="81" t="s">
        <v>70</v>
      </c>
      <c r="I143" s="88">
        <v>3.31</v>
      </c>
      <c r="J143" s="82">
        <f t="shared" ref="J143" si="291">D143*I143</f>
        <v>1948.8949</v>
      </c>
      <c r="K143" s="86">
        <f t="shared" ref="K143" si="292">ROUND(I143*$K$10+I143,4)</f>
        <v>4.2401</v>
      </c>
      <c r="L143" s="144">
        <f t="shared" ref="L143" si="293">D143*K143</f>
        <v>2496.5284790000001</v>
      </c>
      <c r="M143" s="144">
        <f t="shared" ref="M143" si="294">F143*K143</f>
        <v>0</v>
      </c>
      <c r="N143" s="160">
        <f>G143*K143</f>
        <v>0</v>
      </c>
      <c r="O143" s="10"/>
      <c r="P143" s="11"/>
      <c r="Q143" s="11"/>
      <c r="R143" s="94"/>
      <c r="S143" s="11"/>
      <c r="T143" s="11"/>
      <c r="U143" s="11"/>
      <c r="V143" s="11"/>
      <c r="W143" s="11"/>
      <c r="X143" s="11"/>
      <c r="Y143" s="11"/>
    </row>
    <row r="144" spans="1:25" s="46" customFormat="1" ht="24">
      <c r="A144" s="289" t="s">
        <v>214</v>
      </c>
      <c r="B144" s="295" t="s">
        <v>645</v>
      </c>
      <c r="C144" s="75" t="s">
        <v>644</v>
      </c>
      <c r="D144" s="236">
        <f>'Memória de Cálculo'!G144</f>
        <v>588.79</v>
      </c>
      <c r="E144" s="92">
        <v>0</v>
      </c>
      <c r="F144" s="93"/>
      <c r="G144" s="92">
        <f>E144+F144</f>
        <v>0</v>
      </c>
      <c r="H144" s="81" t="s">
        <v>70</v>
      </c>
      <c r="I144" s="88">
        <v>14.81</v>
      </c>
      <c r="J144" s="82">
        <f t="shared" ref="J144" si="295">D144*I144</f>
        <v>8719.9799000000003</v>
      </c>
      <c r="K144" s="86">
        <f t="shared" ref="K144" si="296">ROUND(I144*$K$10+I144,4)</f>
        <v>18.971599999999999</v>
      </c>
      <c r="L144" s="144">
        <f t="shared" ref="L144" si="297">D144*K144</f>
        <v>11170.288363999998</v>
      </c>
      <c r="M144" s="144">
        <f t="shared" ref="M144" si="298">F144*K144</f>
        <v>0</v>
      </c>
      <c r="N144" s="160">
        <f>G144*K144</f>
        <v>0</v>
      </c>
      <c r="O144" s="10"/>
      <c r="P144" s="11"/>
      <c r="Q144" s="11"/>
      <c r="R144" s="94"/>
      <c r="S144" s="11"/>
      <c r="T144" s="11"/>
      <c r="U144" s="11"/>
      <c r="V144" s="11"/>
      <c r="W144" s="11"/>
      <c r="X144" s="11"/>
      <c r="Y144" s="11"/>
    </row>
    <row r="145" spans="1:25" s="46" customFormat="1" ht="24">
      <c r="A145" s="289" t="s">
        <v>215</v>
      </c>
      <c r="B145" s="295">
        <v>88489</v>
      </c>
      <c r="C145" s="79" t="s">
        <v>243</v>
      </c>
      <c r="D145" s="236">
        <f>'Memória de Cálculo'!G145</f>
        <v>944.91</v>
      </c>
      <c r="E145" s="92">
        <v>0</v>
      </c>
      <c r="F145" s="93"/>
      <c r="G145" s="92">
        <f t="shared" ref="G145:G146" si="299">E145+F145</f>
        <v>0</v>
      </c>
      <c r="H145" s="294" t="s">
        <v>70</v>
      </c>
      <c r="I145" s="87">
        <v>13.4</v>
      </c>
      <c r="J145" s="82">
        <f t="shared" ref="J145:J146" si="300">D145*I145</f>
        <v>12661.794</v>
      </c>
      <c r="K145" s="86">
        <f t="shared" ref="K145:K146" si="301">ROUND(I145*$K$10+I145,4)</f>
        <v>17.165400000000002</v>
      </c>
      <c r="L145" s="144">
        <f t="shared" ref="L145:L146" si="302">D145*K145</f>
        <v>16219.758114000002</v>
      </c>
      <c r="M145" s="144">
        <f t="shared" ref="M145:M146" si="303">F145*K145</f>
        <v>0</v>
      </c>
      <c r="N145" s="160">
        <f t="shared" ref="N145:N146" si="304">G145*K145</f>
        <v>0</v>
      </c>
      <c r="O145" s="10"/>
      <c r="P145" s="11"/>
      <c r="Q145" s="11"/>
      <c r="R145" s="94"/>
      <c r="S145" s="11"/>
      <c r="T145" s="11"/>
      <c r="U145" s="11"/>
      <c r="V145" s="11"/>
      <c r="W145" s="11"/>
      <c r="X145" s="11"/>
      <c r="Y145" s="11"/>
    </row>
    <row r="146" spans="1:25" s="46" customFormat="1" ht="24">
      <c r="A146" s="289" t="s">
        <v>216</v>
      </c>
      <c r="B146" s="295">
        <v>88488</v>
      </c>
      <c r="C146" s="79" t="s">
        <v>242</v>
      </c>
      <c r="D146" s="236">
        <f>'Memória de Cálculo'!G146</f>
        <v>588.79</v>
      </c>
      <c r="E146" s="92">
        <v>0</v>
      </c>
      <c r="F146" s="93"/>
      <c r="G146" s="92">
        <f t="shared" si="299"/>
        <v>0</v>
      </c>
      <c r="H146" s="294" t="s">
        <v>70</v>
      </c>
      <c r="I146" s="87">
        <v>15.13</v>
      </c>
      <c r="J146" s="82">
        <f t="shared" si="300"/>
        <v>8908.3927000000003</v>
      </c>
      <c r="K146" s="86">
        <f t="shared" si="301"/>
        <v>19.381499999999999</v>
      </c>
      <c r="L146" s="144">
        <f t="shared" si="302"/>
        <v>11411.633384999999</v>
      </c>
      <c r="M146" s="144">
        <f t="shared" si="303"/>
        <v>0</v>
      </c>
      <c r="N146" s="160">
        <f t="shared" si="304"/>
        <v>0</v>
      </c>
      <c r="O146" s="10"/>
      <c r="P146" s="11"/>
      <c r="Q146" s="11"/>
      <c r="R146" s="94"/>
      <c r="S146" s="11"/>
      <c r="T146" s="11"/>
      <c r="U146" s="11"/>
      <c r="V146" s="11"/>
      <c r="W146" s="11"/>
      <c r="X146" s="11"/>
      <c r="Y146" s="11"/>
    </row>
    <row r="147" spans="1:25" s="12" customFormat="1" ht="36">
      <c r="A147" s="289" t="s">
        <v>217</v>
      </c>
      <c r="B147" s="295" t="s">
        <v>245</v>
      </c>
      <c r="C147" s="79" t="s">
        <v>244</v>
      </c>
      <c r="D147" s="236">
        <f>'Memória de Cálculo'!G147</f>
        <v>566.42999999999995</v>
      </c>
      <c r="E147" s="92">
        <v>0</v>
      </c>
      <c r="F147" s="93"/>
      <c r="G147" s="92">
        <f t="shared" ref="G147" si="305">E147+F147</f>
        <v>0</v>
      </c>
      <c r="H147" s="294" t="s">
        <v>70</v>
      </c>
      <c r="I147" s="87">
        <v>20.23</v>
      </c>
      <c r="J147" s="82">
        <f t="shared" ref="J147" si="306">D147*I147</f>
        <v>11458.8789</v>
      </c>
      <c r="K147" s="86">
        <f t="shared" ref="K147" si="307">ROUND(I147*$K$10+I147,4)</f>
        <v>25.9146</v>
      </c>
      <c r="L147" s="144">
        <f t="shared" ref="L147" si="308">D147*K147</f>
        <v>14678.806877999999</v>
      </c>
      <c r="M147" s="144">
        <f t="shared" ref="M147" si="309">F147*K147</f>
        <v>0</v>
      </c>
      <c r="N147" s="160">
        <f t="shared" ref="N147" si="310">G147*K147</f>
        <v>0</v>
      </c>
      <c r="O147" s="8"/>
      <c r="R147" s="94"/>
    </row>
    <row r="148" spans="1:25" s="12" customFormat="1" ht="12.75">
      <c r="A148" s="283"/>
      <c r="B148" s="139"/>
      <c r="C148" s="182" t="s">
        <v>247</v>
      </c>
      <c r="D148" s="256"/>
      <c r="E148" s="182"/>
      <c r="F148" s="182"/>
      <c r="G148" s="182"/>
      <c r="H148" s="182"/>
      <c r="I148" s="140"/>
      <c r="J148" s="140"/>
      <c r="K148" s="176"/>
      <c r="L148" s="177"/>
      <c r="M148" s="177"/>
      <c r="N148" s="196"/>
      <c r="O148" s="8"/>
      <c r="R148" s="94"/>
    </row>
    <row r="149" spans="1:25" s="12" customFormat="1" ht="24">
      <c r="A149" s="289" t="s">
        <v>218</v>
      </c>
      <c r="B149" s="295">
        <v>102491</v>
      </c>
      <c r="C149" s="79" t="s">
        <v>248</v>
      </c>
      <c r="D149" s="236">
        <f>'Memória de Cálculo'!G149</f>
        <v>108.9</v>
      </c>
      <c r="E149" s="92">
        <v>0</v>
      </c>
      <c r="F149" s="93"/>
      <c r="G149" s="92">
        <f t="shared" ref="G149" si="311">E149+F149</f>
        <v>0</v>
      </c>
      <c r="H149" s="294" t="s">
        <v>70</v>
      </c>
      <c r="I149" s="87">
        <v>17.16</v>
      </c>
      <c r="J149" s="82">
        <f t="shared" ref="J149" si="312">D149*I149</f>
        <v>1868.7240000000002</v>
      </c>
      <c r="K149" s="86">
        <f t="shared" ref="K149" si="313">ROUND(I149*$K$10+I149,4)</f>
        <v>21.981999999999999</v>
      </c>
      <c r="L149" s="144">
        <f t="shared" ref="L149" si="314">D149*K149</f>
        <v>2393.8398000000002</v>
      </c>
      <c r="M149" s="144">
        <f t="shared" ref="M149" si="315">F149*K149</f>
        <v>0</v>
      </c>
      <c r="N149" s="160">
        <f t="shared" ref="N149" si="316">G149*K149</f>
        <v>0</v>
      </c>
      <c r="O149" s="8"/>
      <c r="R149" s="94"/>
    </row>
    <row r="150" spans="1:25" s="12" customFormat="1" ht="12.75">
      <c r="A150" s="283"/>
      <c r="B150" s="139"/>
      <c r="C150" s="182" t="s">
        <v>249</v>
      </c>
      <c r="D150" s="182"/>
      <c r="E150" s="182"/>
      <c r="F150" s="182"/>
      <c r="G150" s="182"/>
      <c r="H150" s="182"/>
      <c r="I150" s="140"/>
      <c r="J150" s="140"/>
      <c r="K150" s="176"/>
      <c r="L150" s="177"/>
      <c r="M150" s="177"/>
      <c r="N150" s="196"/>
      <c r="O150" s="8"/>
      <c r="R150" s="94"/>
    </row>
    <row r="151" spans="1:25" s="45" customFormat="1" ht="36">
      <c r="A151" s="289" t="s">
        <v>219</v>
      </c>
      <c r="B151" s="295" t="s">
        <v>253</v>
      </c>
      <c r="C151" s="79" t="s">
        <v>252</v>
      </c>
      <c r="D151" s="236">
        <f>'Memória de Cálculo'!G151</f>
        <v>36.880000000000003</v>
      </c>
      <c r="E151" s="92">
        <v>0</v>
      </c>
      <c r="F151" s="93"/>
      <c r="G151" s="92">
        <f>E151+F151</f>
        <v>0</v>
      </c>
      <c r="H151" s="294" t="s">
        <v>70</v>
      </c>
      <c r="I151" s="87">
        <v>29.76</v>
      </c>
      <c r="J151" s="82">
        <f>D151*I151</f>
        <v>1097.5488</v>
      </c>
      <c r="K151" s="86">
        <f>ROUND(I151*$K$10+I151,4)</f>
        <v>38.122599999999998</v>
      </c>
      <c r="L151" s="144">
        <f>D151*K151</f>
        <v>1405.9614880000001</v>
      </c>
      <c r="M151" s="144">
        <f>F151*K151</f>
        <v>0</v>
      </c>
      <c r="N151" s="160">
        <f>G151*K151</f>
        <v>0</v>
      </c>
      <c r="O151" s="8"/>
      <c r="P151" s="11"/>
      <c r="Q151" s="11"/>
      <c r="R151" s="94"/>
      <c r="S151" s="11"/>
      <c r="T151" s="11"/>
      <c r="U151" s="11"/>
      <c r="V151" s="11"/>
      <c r="W151" s="11"/>
      <c r="X151" s="11"/>
      <c r="Y151" s="11"/>
    </row>
    <row r="152" spans="1:25" ht="36">
      <c r="A152" s="289" t="s">
        <v>220</v>
      </c>
      <c r="B152" s="295" t="s">
        <v>251</v>
      </c>
      <c r="C152" s="79" t="s">
        <v>250</v>
      </c>
      <c r="D152" s="236">
        <f>'Memória de Cálculo'!G152</f>
        <v>51.03</v>
      </c>
      <c r="E152" s="92">
        <v>0</v>
      </c>
      <c r="F152" s="93"/>
      <c r="G152" s="92">
        <f t="shared" ref="G152" si="317">E152+F152</f>
        <v>0</v>
      </c>
      <c r="H152" s="294" t="s">
        <v>70</v>
      </c>
      <c r="I152" s="87">
        <v>22.19</v>
      </c>
      <c r="J152" s="82">
        <f t="shared" si="19"/>
        <v>1132.3557000000001</v>
      </c>
      <c r="K152" s="86">
        <f t="shared" si="20"/>
        <v>28.4254</v>
      </c>
      <c r="L152" s="144">
        <f t="shared" si="21"/>
        <v>1450.548162</v>
      </c>
      <c r="M152" s="144">
        <f t="shared" si="22"/>
        <v>0</v>
      </c>
      <c r="N152" s="160">
        <f t="shared" ref="N152" si="318">G152*K152</f>
        <v>0</v>
      </c>
      <c r="R152" s="94"/>
    </row>
    <row r="153" spans="1:25" ht="15" customHeight="1">
      <c r="A153" s="281">
        <v>10</v>
      </c>
      <c r="B153" s="96"/>
      <c r="C153" s="97" t="s">
        <v>120</v>
      </c>
      <c r="D153" s="255"/>
      <c r="E153" s="174"/>
      <c r="F153" s="174"/>
      <c r="G153" s="174"/>
      <c r="H153" s="174"/>
      <c r="I153" s="174"/>
      <c r="J153" s="174"/>
      <c r="K153" s="95" t="s">
        <v>43</v>
      </c>
      <c r="L153" s="175">
        <f>SUM(L155:L181)</f>
        <v>103809.47135099999</v>
      </c>
      <c r="M153" s="175">
        <f>SUM(M155:M181)</f>
        <v>0</v>
      </c>
      <c r="N153" s="195">
        <f>SUM(N155:N181)</f>
        <v>0</v>
      </c>
      <c r="R153" s="94"/>
    </row>
    <row r="154" spans="1:25" ht="15" customHeight="1">
      <c r="A154" s="283"/>
      <c r="B154" s="212"/>
      <c r="C154" s="213" t="s">
        <v>426</v>
      </c>
      <c r="D154" s="258"/>
      <c r="E154" s="140"/>
      <c r="F154" s="140"/>
      <c r="G154" s="140"/>
      <c r="H154" s="140"/>
      <c r="I154" s="140"/>
      <c r="J154" s="140"/>
      <c r="K154" s="214"/>
      <c r="L154" s="215"/>
      <c r="M154" s="215"/>
      <c r="N154" s="216"/>
      <c r="R154" s="94"/>
    </row>
    <row r="155" spans="1:25" ht="24">
      <c r="A155" s="282" t="s">
        <v>77</v>
      </c>
      <c r="B155" s="201">
        <v>93358</v>
      </c>
      <c r="C155" s="147" t="s">
        <v>63</v>
      </c>
      <c r="D155" s="236">
        <f>'Memória de Cálculo'!G155</f>
        <v>25.92</v>
      </c>
      <c r="E155" s="219">
        <v>0</v>
      </c>
      <c r="F155" s="93"/>
      <c r="G155" s="219">
        <f t="shared" ref="G155" si="319">E155+F155</f>
        <v>0</v>
      </c>
      <c r="H155" s="146" t="s">
        <v>427</v>
      </c>
      <c r="I155" s="220">
        <v>66.849999999999994</v>
      </c>
      <c r="J155" s="221">
        <f t="shared" ref="J155:J181" si="320">D155*I155</f>
        <v>1732.752</v>
      </c>
      <c r="K155" s="86">
        <f t="shared" ref="K155:K181" si="321">ROUND(I155*$K$10+I155,4)</f>
        <v>85.634900000000002</v>
      </c>
      <c r="L155" s="222">
        <f t="shared" ref="L155:L181" si="322">D155*K155</f>
        <v>2219.6566080000002</v>
      </c>
      <c r="M155" s="222">
        <f t="shared" ref="M155:M181" si="323">F155*K155</f>
        <v>0</v>
      </c>
      <c r="N155" s="223">
        <f t="shared" ref="N155:N181" si="324">G155*K155</f>
        <v>0</v>
      </c>
      <c r="R155" s="94"/>
    </row>
    <row r="156" spans="1:25" ht="36">
      <c r="A156" s="282" t="s">
        <v>101</v>
      </c>
      <c r="B156" s="295" t="s">
        <v>429</v>
      </c>
      <c r="C156" s="147" t="s">
        <v>430</v>
      </c>
      <c r="D156" s="236">
        <f>'Memória de Cálculo'!G156</f>
        <v>150.84</v>
      </c>
      <c r="E156" s="219"/>
      <c r="F156" s="93"/>
      <c r="G156" s="219"/>
      <c r="H156" s="146" t="s">
        <v>46</v>
      </c>
      <c r="I156" s="220">
        <v>51.25</v>
      </c>
      <c r="J156" s="221">
        <f t="shared" si="320"/>
        <v>7730.55</v>
      </c>
      <c r="K156" s="86">
        <f t="shared" si="321"/>
        <v>65.651300000000006</v>
      </c>
      <c r="L156" s="222">
        <f t="shared" si="322"/>
        <v>9902.8420920000008</v>
      </c>
      <c r="M156" s="222">
        <f t="shared" si="323"/>
        <v>0</v>
      </c>
      <c r="N156" s="223">
        <f t="shared" si="324"/>
        <v>0</v>
      </c>
      <c r="R156" s="94"/>
    </row>
    <row r="157" spans="1:25" ht="36">
      <c r="A157" s="282" t="s">
        <v>102</v>
      </c>
      <c r="B157" s="295" t="s">
        <v>432</v>
      </c>
      <c r="C157" s="147" t="s">
        <v>433</v>
      </c>
      <c r="D157" s="236">
        <f>'Memória de Cálculo'!G157</f>
        <v>7.93</v>
      </c>
      <c r="E157" s="219"/>
      <c r="F157" s="93"/>
      <c r="G157" s="219"/>
      <c r="H157" s="146" t="s">
        <v>46</v>
      </c>
      <c r="I157" s="220">
        <v>39.19</v>
      </c>
      <c r="J157" s="221">
        <f t="shared" si="320"/>
        <v>310.77669999999995</v>
      </c>
      <c r="K157" s="86">
        <f t="shared" si="321"/>
        <v>50.202399999999997</v>
      </c>
      <c r="L157" s="222">
        <f t="shared" si="322"/>
        <v>398.10503199999994</v>
      </c>
      <c r="M157" s="222">
        <f t="shared" si="323"/>
        <v>0</v>
      </c>
      <c r="N157" s="223">
        <f t="shared" si="324"/>
        <v>0</v>
      </c>
      <c r="R157" s="94"/>
    </row>
    <row r="158" spans="1:25" ht="36">
      <c r="A158" s="282" t="s">
        <v>103</v>
      </c>
      <c r="B158" s="295" t="s">
        <v>435</v>
      </c>
      <c r="C158" s="147" t="s">
        <v>436</v>
      </c>
      <c r="D158" s="236">
        <f>'Memória de Cálculo'!G158</f>
        <v>3.29</v>
      </c>
      <c r="E158" s="219"/>
      <c r="F158" s="93"/>
      <c r="G158" s="219"/>
      <c r="H158" s="146" t="s">
        <v>46</v>
      </c>
      <c r="I158" s="220">
        <v>28.62</v>
      </c>
      <c r="J158" s="221">
        <f t="shared" si="320"/>
        <v>94.159800000000004</v>
      </c>
      <c r="K158" s="86">
        <f t="shared" si="321"/>
        <v>36.662199999999999</v>
      </c>
      <c r="L158" s="222">
        <f t="shared" si="322"/>
        <v>120.61863799999999</v>
      </c>
      <c r="M158" s="222">
        <f t="shared" si="323"/>
        <v>0</v>
      </c>
      <c r="N158" s="223">
        <f t="shared" si="324"/>
        <v>0</v>
      </c>
      <c r="R158" s="94"/>
    </row>
    <row r="159" spans="1:25" ht="36">
      <c r="A159" s="282" t="s">
        <v>104</v>
      </c>
      <c r="B159" s="295" t="s">
        <v>438</v>
      </c>
      <c r="C159" s="147" t="s">
        <v>439</v>
      </c>
      <c r="D159" s="236">
        <f>'Memória de Cálculo'!G159</f>
        <v>26.8</v>
      </c>
      <c r="E159" s="219"/>
      <c r="F159" s="93"/>
      <c r="G159" s="219"/>
      <c r="H159" s="146" t="s">
        <v>46</v>
      </c>
      <c r="I159" s="220">
        <v>24.01</v>
      </c>
      <c r="J159" s="221">
        <f t="shared" si="320"/>
        <v>643.46800000000007</v>
      </c>
      <c r="K159" s="86">
        <f t="shared" si="321"/>
        <v>30.756799999999998</v>
      </c>
      <c r="L159" s="222">
        <f t="shared" si="322"/>
        <v>824.28224</v>
      </c>
      <c r="M159" s="222">
        <f t="shared" si="323"/>
        <v>0</v>
      </c>
      <c r="N159" s="223">
        <f t="shared" si="324"/>
        <v>0</v>
      </c>
      <c r="R159" s="94"/>
    </row>
    <row r="160" spans="1:25" ht="12.75" customHeight="1">
      <c r="A160" s="282" t="s">
        <v>105</v>
      </c>
      <c r="B160" s="295" t="s">
        <v>441</v>
      </c>
      <c r="C160" s="147" t="s">
        <v>442</v>
      </c>
      <c r="D160" s="236">
        <f>'Memória de Cálculo'!G160</f>
        <v>8</v>
      </c>
      <c r="E160" s="219"/>
      <c r="F160" s="93"/>
      <c r="G160" s="219"/>
      <c r="H160" s="146" t="s">
        <v>159</v>
      </c>
      <c r="I160" s="220">
        <v>7.2</v>
      </c>
      <c r="J160" s="221">
        <f t="shared" si="320"/>
        <v>57.6</v>
      </c>
      <c r="K160" s="86">
        <f t="shared" si="321"/>
        <v>9.2232000000000003</v>
      </c>
      <c r="L160" s="222">
        <f t="shared" si="322"/>
        <v>73.785600000000002</v>
      </c>
      <c r="M160" s="222">
        <f t="shared" si="323"/>
        <v>0</v>
      </c>
      <c r="N160" s="223">
        <f t="shared" si="324"/>
        <v>0</v>
      </c>
      <c r="R160" s="94"/>
    </row>
    <row r="161" spans="1:18" ht="36">
      <c r="A161" s="282" t="s">
        <v>106</v>
      </c>
      <c r="B161" s="295" t="s">
        <v>946</v>
      </c>
      <c r="C161" s="79" t="s">
        <v>945</v>
      </c>
      <c r="D161" s="236">
        <f>'Memória de Cálculo'!G161</f>
        <v>5</v>
      </c>
      <c r="E161" s="219"/>
      <c r="F161" s="93"/>
      <c r="G161" s="219"/>
      <c r="H161" s="146" t="s">
        <v>159</v>
      </c>
      <c r="I161" s="220">
        <v>50.91</v>
      </c>
      <c r="J161" s="221">
        <f t="shared" si="320"/>
        <v>254.54999999999998</v>
      </c>
      <c r="K161" s="86">
        <f t="shared" si="321"/>
        <v>65.215699999999998</v>
      </c>
      <c r="L161" s="222">
        <f t="shared" si="322"/>
        <v>326.07849999999996</v>
      </c>
      <c r="M161" s="222">
        <f t="shared" si="323"/>
        <v>0</v>
      </c>
      <c r="N161" s="223">
        <f t="shared" si="324"/>
        <v>0</v>
      </c>
      <c r="R161" s="94"/>
    </row>
    <row r="162" spans="1:18" ht="36">
      <c r="A162" s="282" t="s">
        <v>254</v>
      </c>
      <c r="B162" s="295" t="s">
        <v>948</v>
      </c>
      <c r="C162" s="79" t="s">
        <v>947</v>
      </c>
      <c r="D162" s="236">
        <f>'Memória de Cálculo'!G162</f>
        <v>11</v>
      </c>
      <c r="E162" s="219"/>
      <c r="F162" s="93"/>
      <c r="G162" s="219"/>
      <c r="H162" s="146" t="s">
        <v>159</v>
      </c>
      <c r="I162" s="220">
        <v>61.29</v>
      </c>
      <c r="J162" s="221">
        <f t="shared" ref="J162" si="325">D162*I162</f>
        <v>674.18999999999994</v>
      </c>
      <c r="K162" s="86">
        <f t="shared" ref="K162" si="326">ROUND(I162*$K$10+I162,4)</f>
        <v>78.512500000000003</v>
      </c>
      <c r="L162" s="222">
        <f t="shared" ref="L162" si="327">D162*K162</f>
        <v>863.63750000000005</v>
      </c>
      <c r="M162" s="222">
        <f t="shared" ref="M162" si="328">F162*K162</f>
        <v>0</v>
      </c>
      <c r="N162" s="223">
        <f t="shared" ref="N162" si="329">G162*K162</f>
        <v>0</v>
      </c>
      <c r="R162" s="94"/>
    </row>
    <row r="163" spans="1:18" ht="12.75">
      <c r="A163" s="282" t="s">
        <v>255</v>
      </c>
      <c r="B163" s="295" t="s">
        <v>445</v>
      </c>
      <c r="C163" s="147" t="s">
        <v>446</v>
      </c>
      <c r="D163" s="236">
        <f>'Memória de Cálculo'!G163</f>
        <v>16</v>
      </c>
      <c r="E163" s="219"/>
      <c r="F163" s="93"/>
      <c r="G163" s="219"/>
      <c r="H163" s="146" t="s">
        <v>159</v>
      </c>
      <c r="I163" s="220">
        <v>30.67</v>
      </c>
      <c r="J163" s="221">
        <f t="shared" si="320"/>
        <v>490.72</v>
      </c>
      <c r="K163" s="86">
        <f t="shared" si="321"/>
        <v>39.2883</v>
      </c>
      <c r="L163" s="222">
        <f t="shared" si="322"/>
        <v>628.61279999999999</v>
      </c>
      <c r="M163" s="222">
        <f t="shared" si="323"/>
        <v>0</v>
      </c>
      <c r="N163" s="223">
        <f t="shared" si="324"/>
        <v>0</v>
      </c>
      <c r="R163" s="94"/>
    </row>
    <row r="164" spans="1:18" ht="24">
      <c r="A164" s="282" t="s">
        <v>256</v>
      </c>
      <c r="B164" s="295">
        <v>98110</v>
      </c>
      <c r="C164" s="147" t="s">
        <v>449</v>
      </c>
      <c r="D164" s="236">
        <f>'Memória de Cálculo'!G164</f>
        <v>1</v>
      </c>
      <c r="E164" s="219"/>
      <c r="F164" s="93"/>
      <c r="G164" s="219"/>
      <c r="H164" s="146" t="s">
        <v>159</v>
      </c>
      <c r="I164" s="220">
        <v>377.87</v>
      </c>
      <c r="J164" s="221">
        <f t="shared" si="320"/>
        <v>377.87</v>
      </c>
      <c r="K164" s="86">
        <f t="shared" si="321"/>
        <v>484.05149999999998</v>
      </c>
      <c r="L164" s="222">
        <f t="shared" si="322"/>
        <v>484.05149999999998</v>
      </c>
      <c r="M164" s="222">
        <f t="shared" si="323"/>
        <v>0</v>
      </c>
      <c r="N164" s="223">
        <f t="shared" si="324"/>
        <v>0</v>
      </c>
      <c r="R164" s="94"/>
    </row>
    <row r="165" spans="1:18" ht="84">
      <c r="A165" s="282" t="s">
        <v>566</v>
      </c>
      <c r="B165" s="295" t="s">
        <v>451</v>
      </c>
      <c r="C165" s="147" t="s">
        <v>452</v>
      </c>
      <c r="D165" s="236">
        <f>'Memória de Cálculo'!G165</f>
        <v>20</v>
      </c>
      <c r="E165" s="219"/>
      <c r="F165" s="93"/>
      <c r="G165" s="219"/>
      <c r="H165" s="146" t="s">
        <v>159</v>
      </c>
      <c r="I165" s="220">
        <v>141.93</v>
      </c>
      <c r="J165" s="221">
        <f t="shared" si="320"/>
        <v>2838.6000000000004</v>
      </c>
      <c r="K165" s="86">
        <f t="shared" si="321"/>
        <v>181.81229999999999</v>
      </c>
      <c r="L165" s="222">
        <f t="shared" si="322"/>
        <v>3636.2460000000001</v>
      </c>
      <c r="M165" s="222">
        <f t="shared" si="323"/>
        <v>0</v>
      </c>
      <c r="N165" s="223">
        <f t="shared" si="324"/>
        <v>0</v>
      </c>
      <c r="R165" s="94"/>
    </row>
    <row r="166" spans="1:18" ht="60">
      <c r="A166" s="282" t="s">
        <v>646</v>
      </c>
      <c r="B166" s="295" t="s">
        <v>453</v>
      </c>
      <c r="C166" s="147" t="s">
        <v>454</v>
      </c>
      <c r="D166" s="236">
        <f>'Memória de Cálculo'!G166</f>
        <v>18</v>
      </c>
      <c r="E166" s="219"/>
      <c r="F166" s="93"/>
      <c r="G166" s="219"/>
      <c r="H166" s="146" t="s">
        <v>159</v>
      </c>
      <c r="I166" s="220">
        <v>293.64999999999998</v>
      </c>
      <c r="J166" s="221">
        <f t="shared" si="320"/>
        <v>5285.7</v>
      </c>
      <c r="K166" s="86">
        <f t="shared" si="321"/>
        <v>376.16570000000002</v>
      </c>
      <c r="L166" s="222">
        <f t="shared" si="322"/>
        <v>6770.9826000000003</v>
      </c>
      <c r="M166" s="222">
        <f t="shared" si="323"/>
        <v>0</v>
      </c>
      <c r="N166" s="223">
        <f t="shared" si="324"/>
        <v>0</v>
      </c>
      <c r="R166" s="94"/>
    </row>
    <row r="167" spans="1:18" ht="72">
      <c r="A167" s="282" t="s">
        <v>647</v>
      </c>
      <c r="B167" s="295" t="s">
        <v>455</v>
      </c>
      <c r="C167" s="147" t="s">
        <v>456</v>
      </c>
      <c r="D167" s="236">
        <f>'Memória de Cálculo'!G167</f>
        <v>20</v>
      </c>
      <c r="E167" s="219"/>
      <c r="F167" s="93"/>
      <c r="G167" s="219"/>
      <c r="H167" s="146" t="s">
        <v>159</v>
      </c>
      <c r="I167" s="220">
        <v>201</v>
      </c>
      <c r="J167" s="221">
        <f t="shared" si="320"/>
        <v>4020</v>
      </c>
      <c r="K167" s="86">
        <f t="shared" si="321"/>
        <v>257.48099999999999</v>
      </c>
      <c r="L167" s="222">
        <f t="shared" si="322"/>
        <v>5149.62</v>
      </c>
      <c r="M167" s="222">
        <f t="shared" si="323"/>
        <v>0</v>
      </c>
      <c r="N167" s="223">
        <f t="shared" si="324"/>
        <v>0</v>
      </c>
      <c r="R167" s="94"/>
    </row>
    <row r="168" spans="1:18" ht="60">
      <c r="A168" s="282" t="s">
        <v>648</v>
      </c>
      <c r="B168" s="295" t="s">
        <v>944</v>
      </c>
      <c r="C168" s="79" t="s">
        <v>943</v>
      </c>
      <c r="D168" s="236">
        <f>'Memória de Cálculo'!G168</f>
        <v>10</v>
      </c>
      <c r="E168" s="219"/>
      <c r="F168" s="93"/>
      <c r="G168" s="219"/>
      <c r="H168" s="146" t="s">
        <v>159</v>
      </c>
      <c r="I168" s="220">
        <v>153.32</v>
      </c>
      <c r="J168" s="221">
        <f t="shared" si="320"/>
        <v>1533.1999999999998</v>
      </c>
      <c r="K168" s="86">
        <f t="shared" si="321"/>
        <v>196.40289999999999</v>
      </c>
      <c r="L168" s="222">
        <f t="shared" si="322"/>
        <v>1964.029</v>
      </c>
      <c r="M168" s="222">
        <f t="shared" si="323"/>
        <v>0</v>
      </c>
      <c r="N168" s="223">
        <f t="shared" si="324"/>
        <v>0</v>
      </c>
      <c r="R168" s="94"/>
    </row>
    <row r="169" spans="1:18" ht="60">
      <c r="A169" s="282" t="s">
        <v>649</v>
      </c>
      <c r="B169" s="295" t="s">
        <v>942</v>
      </c>
      <c r="C169" s="147" t="s">
        <v>941</v>
      </c>
      <c r="D169" s="236">
        <f>'Memória de Cálculo'!G169</f>
        <v>2</v>
      </c>
      <c r="E169" s="219"/>
      <c r="F169" s="93"/>
      <c r="G169" s="219"/>
      <c r="H169" s="146" t="s">
        <v>159</v>
      </c>
      <c r="I169" s="220">
        <v>683.55</v>
      </c>
      <c r="J169" s="221">
        <f t="shared" si="320"/>
        <v>1367.1</v>
      </c>
      <c r="K169" s="86">
        <f t="shared" si="321"/>
        <v>875.62760000000003</v>
      </c>
      <c r="L169" s="222">
        <f t="shared" si="322"/>
        <v>1751.2552000000001</v>
      </c>
      <c r="M169" s="222">
        <f t="shared" si="323"/>
        <v>0</v>
      </c>
      <c r="N169" s="223">
        <f t="shared" si="324"/>
        <v>0</v>
      </c>
      <c r="R169" s="94"/>
    </row>
    <row r="170" spans="1:18" ht="15" customHeight="1">
      <c r="A170" s="285"/>
      <c r="B170" s="212"/>
      <c r="C170" s="213" t="s">
        <v>457</v>
      </c>
      <c r="D170" s="257"/>
      <c r="E170" s="225"/>
      <c r="F170" s="226"/>
      <c r="G170" s="225"/>
      <c r="H170" s="227"/>
      <c r="I170" s="228"/>
      <c r="J170" s="176"/>
      <c r="K170" s="176"/>
      <c r="L170" s="177"/>
      <c r="M170" s="177"/>
      <c r="N170" s="196"/>
      <c r="R170" s="94"/>
    </row>
    <row r="171" spans="1:18" ht="22.9" customHeight="1">
      <c r="A171" s="282" t="s">
        <v>650</v>
      </c>
      <c r="B171" s="201">
        <v>93358</v>
      </c>
      <c r="C171" s="147" t="s">
        <v>63</v>
      </c>
      <c r="D171" s="236">
        <f>'Memória de Cálculo'!G171</f>
        <v>16.38</v>
      </c>
      <c r="E171" s="219">
        <v>0</v>
      </c>
      <c r="F171" s="93"/>
      <c r="G171" s="219">
        <f t="shared" ref="G171" si="330">E171+F171</f>
        <v>0</v>
      </c>
      <c r="H171" s="146" t="s">
        <v>427</v>
      </c>
      <c r="I171" s="220">
        <v>66.849999999999994</v>
      </c>
      <c r="J171" s="221">
        <f t="shared" ref="J171" si="331">D171*I171</f>
        <v>1095.0029999999999</v>
      </c>
      <c r="K171" s="86">
        <f t="shared" ref="K171" si="332">ROUND(I171*$K$10+I171,4)</f>
        <v>85.634900000000002</v>
      </c>
      <c r="L171" s="222">
        <f t="shared" ref="L171" si="333">D171*K171</f>
        <v>1402.699662</v>
      </c>
      <c r="M171" s="222">
        <f t="shared" ref="M171" si="334">F171*K171</f>
        <v>0</v>
      </c>
      <c r="N171" s="223">
        <f t="shared" ref="N171" si="335">G171*K171</f>
        <v>0</v>
      </c>
      <c r="R171" s="94"/>
    </row>
    <row r="172" spans="1:18" ht="36">
      <c r="A172" s="282" t="s">
        <v>651</v>
      </c>
      <c r="B172" s="295">
        <v>89957</v>
      </c>
      <c r="C172" s="147" t="s">
        <v>458</v>
      </c>
      <c r="D172" s="236">
        <f>'Memória de Cálculo'!G172</f>
        <v>46</v>
      </c>
      <c r="E172" s="219"/>
      <c r="F172" s="93"/>
      <c r="G172" s="219"/>
      <c r="H172" s="146" t="s">
        <v>159</v>
      </c>
      <c r="I172" s="220">
        <v>131.5</v>
      </c>
      <c r="J172" s="221">
        <f t="shared" si="320"/>
        <v>6049</v>
      </c>
      <c r="K172" s="86">
        <f t="shared" si="321"/>
        <v>168.45150000000001</v>
      </c>
      <c r="L172" s="222">
        <f t="shared" si="322"/>
        <v>7748.7690000000002</v>
      </c>
      <c r="M172" s="222">
        <f t="shared" si="323"/>
        <v>0</v>
      </c>
      <c r="N172" s="223">
        <f t="shared" si="324"/>
        <v>0</v>
      </c>
      <c r="R172" s="94"/>
    </row>
    <row r="173" spans="1:18" ht="36">
      <c r="A173" s="282" t="s">
        <v>652</v>
      </c>
      <c r="B173" s="295" t="s">
        <v>928</v>
      </c>
      <c r="C173" s="147" t="s">
        <v>927</v>
      </c>
      <c r="D173" s="236">
        <f>'Memória de Cálculo'!G173</f>
        <v>36.99</v>
      </c>
      <c r="E173" s="219"/>
      <c r="F173" s="93"/>
      <c r="G173" s="219"/>
      <c r="H173" s="146" t="s">
        <v>46</v>
      </c>
      <c r="I173" s="220">
        <v>21.07</v>
      </c>
      <c r="J173" s="221">
        <f t="shared" si="320"/>
        <v>779.37930000000006</v>
      </c>
      <c r="K173" s="86">
        <f t="shared" si="321"/>
        <v>26.9907</v>
      </c>
      <c r="L173" s="222">
        <f t="shared" si="322"/>
        <v>998.3859930000001</v>
      </c>
      <c r="M173" s="222">
        <f t="shared" si="323"/>
        <v>0</v>
      </c>
      <c r="N173" s="223">
        <f t="shared" si="324"/>
        <v>0</v>
      </c>
      <c r="R173" s="94"/>
    </row>
    <row r="174" spans="1:18" ht="24">
      <c r="A174" s="282" t="s">
        <v>653</v>
      </c>
      <c r="B174" s="295" t="s">
        <v>459</v>
      </c>
      <c r="C174" s="147" t="s">
        <v>460</v>
      </c>
      <c r="D174" s="236">
        <f>'Memória de Cálculo'!G174</f>
        <v>32.270000000000003</v>
      </c>
      <c r="E174" s="219"/>
      <c r="F174" s="93"/>
      <c r="G174" s="219"/>
      <c r="H174" s="146" t="s">
        <v>46</v>
      </c>
      <c r="I174" s="220">
        <v>30.5</v>
      </c>
      <c r="J174" s="221">
        <f t="shared" ref="J174" si="336">D174*I174</f>
        <v>984.23500000000013</v>
      </c>
      <c r="K174" s="86">
        <f t="shared" ref="K174" si="337">ROUND(I174*$K$10+I174,4)</f>
        <v>39.070500000000003</v>
      </c>
      <c r="L174" s="222">
        <f t="shared" ref="L174" si="338">D174*K174</f>
        <v>1260.8050350000003</v>
      </c>
      <c r="M174" s="222">
        <f t="shared" ref="M174" si="339">F174*K174</f>
        <v>0</v>
      </c>
      <c r="N174" s="223">
        <f t="shared" ref="N174" si="340">G174*K174</f>
        <v>0</v>
      </c>
      <c r="R174" s="94"/>
    </row>
    <row r="175" spans="1:18" ht="36">
      <c r="A175" s="282" t="s">
        <v>654</v>
      </c>
      <c r="B175" s="295" t="s">
        <v>461</v>
      </c>
      <c r="C175" s="147" t="s">
        <v>462</v>
      </c>
      <c r="D175" s="236">
        <f>'Memória de Cálculo'!G175</f>
        <v>45.05</v>
      </c>
      <c r="E175" s="219"/>
      <c r="F175" s="93"/>
      <c r="G175" s="219"/>
      <c r="H175" s="146" t="s">
        <v>46</v>
      </c>
      <c r="I175" s="220">
        <v>40.71</v>
      </c>
      <c r="J175" s="221">
        <f t="shared" si="320"/>
        <v>1833.9855</v>
      </c>
      <c r="K175" s="86">
        <f t="shared" si="321"/>
        <v>52.149500000000003</v>
      </c>
      <c r="L175" s="222">
        <f t="shared" si="322"/>
        <v>2349.3349750000002</v>
      </c>
      <c r="M175" s="222">
        <f t="shared" si="323"/>
        <v>0</v>
      </c>
      <c r="N175" s="223">
        <f t="shared" si="324"/>
        <v>0</v>
      </c>
      <c r="R175" s="94"/>
    </row>
    <row r="176" spans="1:18" ht="24">
      <c r="A176" s="282" t="s">
        <v>655</v>
      </c>
      <c r="B176" s="295" t="s">
        <v>463</v>
      </c>
      <c r="C176" s="147" t="s">
        <v>464</v>
      </c>
      <c r="D176" s="236">
        <f>'Memória de Cálculo'!G176</f>
        <v>84.35</v>
      </c>
      <c r="E176" s="219"/>
      <c r="F176" s="93"/>
      <c r="G176" s="219"/>
      <c r="H176" s="146" t="s">
        <v>46</v>
      </c>
      <c r="I176" s="220">
        <v>55.37</v>
      </c>
      <c r="J176" s="221">
        <f t="shared" si="320"/>
        <v>4670.459499999999</v>
      </c>
      <c r="K176" s="86">
        <f t="shared" si="321"/>
        <v>70.929000000000002</v>
      </c>
      <c r="L176" s="222">
        <f t="shared" si="322"/>
        <v>5982.8611499999997</v>
      </c>
      <c r="M176" s="222">
        <f t="shared" si="323"/>
        <v>0</v>
      </c>
      <c r="N176" s="223">
        <f t="shared" si="324"/>
        <v>0</v>
      </c>
      <c r="R176" s="94"/>
    </row>
    <row r="177" spans="1:18" ht="36">
      <c r="A177" s="282" t="s">
        <v>656</v>
      </c>
      <c r="B177" s="295" t="s">
        <v>465</v>
      </c>
      <c r="C177" s="147" t="s">
        <v>466</v>
      </c>
      <c r="D177" s="236">
        <f>'Memória de Cálculo'!G177</f>
        <v>65.38</v>
      </c>
      <c r="E177" s="219"/>
      <c r="F177" s="93"/>
      <c r="G177" s="219"/>
      <c r="H177" s="146" t="s">
        <v>46</v>
      </c>
      <c r="I177" s="220">
        <v>85.65</v>
      </c>
      <c r="J177" s="221">
        <f t="shared" si="320"/>
        <v>5599.7969999999996</v>
      </c>
      <c r="K177" s="86">
        <f t="shared" si="321"/>
        <v>109.71769999999999</v>
      </c>
      <c r="L177" s="222">
        <f t="shared" si="322"/>
        <v>7173.343225999999</v>
      </c>
      <c r="M177" s="222">
        <f t="shared" si="323"/>
        <v>0</v>
      </c>
      <c r="N177" s="223">
        <f t="shared" si="324"/>
        <v>0</v>
      </c>
      <c r="R177" s="94"/>
    </row>
    <row r="178" spans="1:18" ht="60">
      <c r="A178" s="282" t="s">
        <v>657</v>
      </c>
      <c r="B178" s="295" t="s">
        <v>930</v>
      </c>
      <c r="C178" s="147" t="s">
        <v>929</v>
      </c>
      <c r="D178" s="236">
        <f>'Memória de Cálculo'!G178</f>
        <v>1</v>
      </c>
      <c r="E178" s="219"/>
      <c r="F178" s="93"/>
      <c r="G178" s="219"/>
      <c r="H178" s="146" t="s">
        <v>159</v>
      </c>
      <c r="I178" s="220">
        <v>300.32</v>
      </c>
      <c r="J178" s="221">
        <f t="shared" si="320"/>
        <v>300.32</v>
      </c>
      <c r="K178" s="86">
        <f t="shared" si="321"/>
        <v>384.7099</v>
      </c>
      <c r="L178" s="222">
        <f t="shared" si="322"/>
        <v>384.7099</v>
      </c>
      <c r="M178" s="222">
        <f t="shared" si="323"/>
        <v>0</v>
      </c>
      <c r="N178" s="223">
        <f t="shared" si="324"/>
        <v>0</v>
      </c>
      <c r="R178" s="94"/>
    </row>
    <row r="179" spans="1:18" ht="24">
      <c r="A179" s="282" t="s">
        <v>658</v>
      </c>
      <c r="B179" s="295">
        <v>95675</v>
      </c>
      <c r="C179" s="147" t="s">
        <v>931</v>
      </c>
      <c r="D179" s="236">
        <f>'Memória de Cálculo'!G179</f>
        <v>1</v>
      </c>
      <c r="E179" s="219"/>
      <c r="F179" s="93"/>
      <c r="G179" s="219"/>
      <c r="H179" s="146" t="s">
        <v>159</v>
      </c>
      <c r="I179" s="220">
        <v>208.85</v>
      </c>
      <c r="J179" s="221">
        <f t="shared" ref="J179" si="341">D179*I179</f>
        <v>208.85</v>
      </c>
      <c r="K179" s="86">
        <f t="shared" ref="K179" si="342">ROUND(I179*$K$10+I179,4)</f>
        <v>267.5369</v>
      </c>
      <c r="L179" s="222">
        <f t="shared" ref="L179" si="343">D179*K179</f>
        <v>267.5369</v>
      </c>
      <c r="M179" s="222">
        <f t="shared" ref="M179" si="344">F179*K179</f>
        <v>0</v>
      </c>
      <c r="N179" s="223">
        <f t="shared" ref="N179" si="345">G179*K179</f>
        <v>0</v>
      </c>
      <c r="R179" s="94"/>
    </row>
    <row r="180" spans="1:18" ht="36">
      <c r="A180" s="282" t="s">
        <v>659</v>
      </c>
      <c r="B180" s="84" t="s">
        <v>97</v>
      </c>
      <c r="C180" s="248" t="s">
        <v>281</v>
      </c>
      <c r="D180" s="236">
        <f>'Memória de Cálculo'!G180</f>
        <v>8</v>
      </c>
      <c r="E180" s="219">
        <v>0</v>
      </c>
      <c r="F180" s="93"/>
      <c r="G180" s="219">
        <f t="shared" ref="G180:G181" si="346">E180+F180</f>
        <v>0</v>
      </c>
      <c r="H180" s="84" t="s">
        <v>159</v>
      </c>
      <c r="I180" s="89">
        <v>42.32</v>
      </c>
      <c r="J180" s="221">
        <f t="shared" si="320"/>
        <v>338.56</v>
      </c>
      <c r="K180" s="86">
        <f t="shared" si="321"/>
        <v>54.2119</v>
      </c>
      <c r="L180" s="222">
        <f t="shared" si="322"/>
        <v>433.6952</v>
      </c>
      <c r="M180" s="222">
        <f t="shared" si="323"/>
        <v>0</v>
      </c>
      <c r="N180" s="223">
        <f t="shared" si="324"/>
        <v>0</v>
      </c>
      <c r="R180" s="94"/>
    </row>
    <row r="181" spans="1:18" ht="60">
      <c r="A181" s="282" t="s">
        <v>932</v>
      </c>
      <c r="B181" s="84" t="s">
        <v>149</v>
      </c>
      <c r="C181" s="248" t="s">
        <v>939</v>
      </c>
      <c r="D181" s="236">
        <f>'Memória de Cálculo'!G181</f>
        <v>1</v>
      </c>
      <c r="E181" s="219">
        <v>0</v>
      </c>
      <c r="F181" s="93"/>
      <c r="G181" s="219">
        <f t="shared" si="346"/>
        <v>0</v>
      </c>
      <c r="H181" s="84" t="s">
        <v>159</v>
      </c>
      <c r="I181" s="89">
        <v>31767</v>
      </c>
      <c r="J181" s="221">
        <f t="shared" si="320"/>
        <v>31767</v>
      </c>
      <c r="K181" s="86">
        <f t="shared" si="321"/>
        <v>40693.527000000002</v>
      </c>
      <c r="L181" s="222">
        <f t="shared" si="322"/>
        <v>40693.527000000002</v>
      </c>
      <c r="M181" s="222">
        <f t="shared" si="323"/>
        <v>0</v>
      </c>
      <c r="N181" s="223">
        <f t="shared" si="324"/>
        <v>0</v>
      </c>
      <c r="R181" s="94"/>
    </row>
    <row r="182" spans="1:18" ht="15" customHeight="1">
      <c r="A182" s="281">
        <v>11</v>
      </c>
      <c r="B182" s="96"/>
      <c r="C182" s="97" t="s">
        <v>112</v>
      </c>
      <c r="D182" s="255"/>
      <c r="E182" s="174"/>
      <c r="F182" s="174"/>
      <c r="G182" s="174"/>
      <c r="H182" s="174"/>
      <c r="I182" s="174"/>
      <c r="J182" s="174"/>
      <c r="K182" s="95" t="s">
        <v>43</v>
      </c>
      <c r="L182" s="175">
        <f>SUM(L183:L193)</f>
        <v>27487.851399999996</v>
      </c>
      <c r="M182" s="175">
        <f>SUM(M183:M193)</f>
        <v>0</v>
      </c>
      <c r="N182" s="195">
        <f>SUM(N183:N193)</f>
        <v>0</v>
      </c>
      <c r="R182" s="94"/>
    </row>
    <row r="183" spans="1:18" ht="48">
      <c r="A183" s="290" t="s">
        <v>78</v>
      </c>
      <c r="B183" s="84" t="s">
        <v>263</v>
      </c>
      <c r="C183" s="247" t="s">
        <v>262</v>
      </c>
      <c r="D183" s="236">
        <f>'Memória de Cálculo'!G183</f>
        <v>9</v>
      </c>
      <c r="E183" s="92">
        <v>0</v>
      </c>
      <c r="F183" s="93"/>
      <c r="G183" s="92">
        <f t="shared" ref="G183:G189" si="347">E183+F183</f>
        <v>0</v>
      </c>
      <c r="H183" s="91" t="s">
        <v>159</v>
      </c>
      <c r="I183" s="89">
        <v>297.89999999999998</v>
      </c>
      <c r="J183" s="82">
        <f t="shared" ref="J183:J189" si="348">D183*I183</f>
        <v>2681.1</v>
      </c>
      <c r="K183" s="86">
        <f t="shared" ref="K183:K189" si="349">ROUND(I183*$K$10+I183,4)</f>
        <v>381.60989999999998</v>
      </c>
      <c r="L183" s="144">
        <f t="shared" ref="L183:L189" si="350">D183*K183</f>
        <v>3434.4890999999998</v>
      </c>
      <c r="M183" s="144">
        <f t="shared" ref="M183:M189" si="351">F183*K183</f>
        <v>0</v>
      </c>
      <c r="N183" s="160">
        <f t="shared" ref="N183:N189" si="352">G183*K183</f>
        <v>0</v>
      </c>
      <c r="R183" s="94"/>
    </row>
    <row r="184" spans="1:18" ht="72">
      <c r="A184" s="290" t="s">
        <v>428</v>
      </c>
      <c r="B184" s="84" t="s">
        <v>911</v>
      </c>
      <c r="C184" s="149" t="s">
        <v>910</v>
      </c>
      <c r="D184" s="236">
        <f>'Memória de Cálculo'!G184</f>
        <v>4</v>
      </c>
      <c r="E184" s="92">
        <v>0</v>
      </c>
      <c r="F184" s="93"/>
      <c r="G184" s="92">
        <f t="shared" ref="G184" si="353">E184+F184</f>
        <v>0</v>
      </c>
      <c r="H184" s="91" t="s">
        <v>159</v>
      </c>
      <c r="I184" s="89">
        <v>390.43</v>
      </c>
      <c r="J184" s="82">
        <f t="shared" ref="J184" si="354">D184*I184</f>
        <v>1561.72</v>
      </c>
      <c r="K184" s="86">
        <f t="shared" ref="K184" si="355">ROUND(I184*$K$10+I184,4)</f>
        <v>500.14080000000001</v>
      </c>
      <c r="L184" s="144">
        <f t="shared" ref="L184" si="356">D184*K184</f>
        <v>2000.5632000000001</v>
      </c>
      <c r="M184" s="144">
        <f t="shared" ref="M184" si="357">F184*K184</f>
        <v>0</v>
      </c>
      <c r="N184" s="160">
        <f t="shared" ref="N184" si="358">G184*K184</f>
        <v>0</v>
      </c>
      <c r="R184" s="94"/>
    </row>
    <row r="185" spans="1:18" ht="36">
      <c r="A185" s="290" t="s">
        <v>431</v>
      </c>
      <c r="B185" s="84">
        <v>86904</v>
      </c>
      <c r="C185" s="149" t="s">
        <v>274</v>
      </c>
      <c r="D185" s="236">
        <f>'Memória de Cálculo'!G185</f>
        <v>4</v>
      </c>
      <c r="E185" s="92">
        <v>0</v>
      </c>
      <c r="F185" s="93"/>
      <c r="G185" s="92">
        <f t="shared" ref="G185" si="359">E185+F185</f>
        <v>0</v>
      </c>
      <c r="H185" s="91" t="s">
        <v>159</v>
      </c>
      <c r="I185" s="89">
        <v>152.56</v>
      </c>
      <c r="J185" s="82">
        <f t="shared" ref="J185" si="360">D185*I185</f>
        <v>610.24</v>
      </c>
      <c r="K185" s="86">
        <f t="shared" ref="K185" si="361">ROUND(I185*$K$10+I185,4)</f>
        <v>195.42939999999999</v>
      </c>
      <c r="L185" s="144">
        <f t="shared" ref="L185" si="362">D185*K185</f>
        <v>781.71759999999995</v>
      </c>
      <c r="M185" s="144">
        <f t="shared" ref="M185" si="363">F185*K185</f>
        <v>0</v>
      </c>
      <c r="N185" s="160">
        <f t="shared" ref="N185" si="364">G185*K185</f>
        <v>0</v>
      </c>
      <c r="R185" s="94"/>
    </row>
    <row r="186" spans="1:18" ht="60">
      <c r="A186" s="290" t="s">
        <v>434</v>
      </c>
      <c r="B186" s="84" t="s">
        <v>265</v>
      </c>
      <c r="C186" s="248" t="s">
        <v>264</v>
      </c>
      <c r="D186" s="236">
        <f>'Memória de Cálculo'!G186</f>
        <v>14</v>
      </c>
      <c r="E186" s="92">
        <v>0</v>
      </c>
      <c r="F186" s="93"/>
      <c r="G186" s="92">
        <f t="shared" si="347"/>
        <v>0</v>
      </c>
      <c r="H186" s="91" t="s">
        <v>159</v>
      </c>
      <c r="I186" s="89">
        <v>558.32000000000005</v>
      </c>
      <c r="J186" s="82">
        <f t="shared" si="348"/>
        <v>7816.4800000000005</v>
      </c>
      <c r="K186" s="86">
        <f t="shared" si="349"/>
        <v>715.2079</v>
      </c>
      <c r="L186" s="144">
        <f t="shared" si="350"/>
        <v>10012.910599999999</v>
      </c>
      <c r="M186" s="144">
        <f t="shared" si="351"/>
        <v>0</v>
      </c>
      <c r="N186" s="160">
        <f t="shared" si="352"/>
        <v>0</v>
      </c>
      <c r="R186" s="94"/>
    </row>
    <row r="187" spans="1:18" ht="120">
      <c r="A187" s="290" t="s">
        <v>437</v>
      </c>
      <c r="B187" s="84" t="s">
        <v>269</v>
      </c>
      <c r="C187" s="149" t="s">
        <v>268</v>
      </c>
      <c r="D187" s="236">
        <f>'Memória de Cálculo'!G187</f>
        <v>4</v>
      </c>
      <c r="E187" s="92">
        <v>0</v>
      </c>
      <c r="F187" s="93"/>
      <c r="G187" s="92">
        <f t="shared" ref="G187:G188" si="365">E187+F187</f>
        <v>0</v>
      </c>
      <c r="H187" s="91" t="s">
        <v>159</v>
      </c>
      <c r="I187" s="89">
        <v>574.04</v>
      </c>
      <c r="J187" s="82">
        <f t="shared" ref="J187:J188" si="366">D187*I187</f>
        <v>2296.16</v>
      </c>
      <c r="K187" s="86">
        <f t="shared" ref="K187:K188" si="367">ROUND(I187*$K$10+I187,4)</f>
        <v>735.34519999999998</v>
      </c>
      <c r="L187" s="144">
        <f t="shared" ref="L187:L188" si="368">D187*K187</f>
        <v>2941.3807999999999</v>
      </c>
      <c r="M187" s="144">
        <f t="shared" ref="M187:M188" si="369">F187*K187</f>
        <v>0</v>
      </c>
      <c r="N187" s="160">
        <f t="shared" ref="N187:N188" si="370">G187*K187</f>
        <v>0</v>
      </c>
      <c r="R187" s="94"/>
    </row>
    <row r="188" spans="1:18" ht="49.9" customHeight="1">
      <c r="A188" s="290" t="s">
        <v>440</v>
      </c>
      <c r="B188" s="84" t="s">
        <v>270</v>
      </c>
      <c r="C188" s="150" t="s">
        <v>273</v>
      </c>
      <c r="D188" s="236">
        <f>'Memória de Cálculo'!G188</f>
        <v>8</v>
      </c>
      <c r="E188" s="92">
        <v>0</v>
      </c>
      <c r="F188" s="93"/>
      <c r="G188" s="92">
        <f t="shared" si="365"/>
        <v>0</v>
      </c>
      <c r="H188" s="91" t="s">
        <v>159</v>
      </c>
      <c r="I188" s="89">
        <v>404.79</v>
      </c>
      <c r="J188" s="82">
        <f t="shared" si="366"/>
        <v>3238.32</v>
      </c>
      <c r="K188" s="86">
        <f t="shared" si="367"/>
        <v>518.53599999999994</v>
      </c>
      <c r="L188" s="144">
        <f t="shared" si="368"/>
        <v>4148.2879999999996</v>
      </c>
      <c r="M188" s="144">
        <f t="shared" si="369"/>
        <v>0</v>
      </c>
      <c r="N188" s="160">
        <f t="shared" si="370"/>
        <v>0</v>
      </c>
      <c r="R188" s="94"/>
    </row>
    <row r="189" spans="1:18" ht="84">
      <c r="A189" s="290" t="s">
        <v>443</v>
      </c>
      <c r="B189" s="84" t="s">
        <v>276</v>
      </c>
      <c r="C189" s="149" t="s">
        <v>275</v>
      </c>
      <c r="D189" s="236">
        <f>'Memória de Cálculo'!G189</f>
        <v>1</v>
      </c>
      <c r="E189" s="92">
        <v>0</v>
      </c>
      <c r="F189" s="93"/>
      <c r="G189" s="92">
        <f t="shared" si="347"/>
        <v>0</v>
      </c>
      <c r="H189" s="91" t="s">
        <v>159</v>
      </c>
      <c r="I189" s="89">
        <v>154.69999999999999</v>
      </c>
      <c r="J189" s="82">
        <f t="shared" si="348"/>
        <v>154.69999999999999</v>
      </c>
      <c r="K189" s="86">
        <f t="shared" si="349"/>
        <v>198.17070000000001</v>
      </c>
      <c r="L189" s="144">
        <f t="shared" si="350"/>
        <v>198.17070000000001</v>
      </c>
      <c r="M189" s="144">
        <f t="shared" si="351"/>
        <v>0</v>
      </c>
      <c r="N189" s="160">
        <f t="shared" si="352"/>
        <v>0</v>
      </c>
      <c r="R189" s="94"/>
    </row>
    <row r="190" spans="1:18" ht="24">
      <c r="A190" s="290" t="s">
        <v>444</v>
      </c>
      <c r="B190" s="84" t="s">
        <v>278</v>
      </c>
      <c r="C190" s="149" t="s">
        <v>277</v>
      </c>
      <c r="D190" s="236">
        <f>'Memória de Cálculo'!G190</f>
        <v>2</v>
      </c>
      <c r="E190" s="92">
        <v>0</v>
      </c>
      <c r="F190" s="93"/>
      <c r="G190" s="92">
        <f t="shared" ref="G190" si="371">E190+F190</f>
        <v>0</v>
      </c>
      <c r="H190" s="91" t="s">
        <v>159</v>
      </c>
      <c r="I190" s="89">
        <v>73.83</v>
      </c>
      <c r="J190" s="82">
        <f t="shared" ref="J190" si="372">D190*I190</f>
        <v>147.66</v>
      </c>
      <c r="K190" s="86">
        <f t="shared" ref="K190" si="373">ROUND(I190*$K$10+I190,4)</f>
        <v>94.5762</v>
      </c>
      <c r="L190" s="144">
        <f t="shared" ref="L190" si="374">D190*K190</f>
        <v>189.1524</v>
      </c>
      <c r="M190" s="144">
        <f t="shared" ref="M190" si="375">F190*K190</f>
        <v>0</v>
      </c>
      <c r="N190" s="160">
        <f t="shared" ref="N190" si="376">G190*K190</f>
        <v>0</v>
      </c>
      <c r="R190" s="94"/>
    </row>
    <row r="191" spans="1:18" ht="12.75">
      <c r="A191" s="290" t="s">
        <v>447</v>
      </c>
      <c r="B191" s="84" t="s">
        <v>399</v>
      </c>
      <c r="C191" s="527" t="s">
        <v>398</v>
      </c>
      <c r="D191" s="236">
        <f>'Memória de Cálculo'!G191</f>
        <v>1</v>
      </c>
      <c r="E191" s="92">
        <v>0</v>
      </c>
      <c r="F191" s="93"/>
      <c r="G191" s="92">
        <f t="shared" ref="G191" si="377">E191+F191</f>
        <v>0</v>
      </c>
      <c r="H191" s="91" t="s">
        <v>159</v>
      </c>
      <c r="I191" s="89">
        <v>230.8</v>
      </c>
      <c r="J191" s="82">
        <f t="shared" ref="J191" si="378">D191*I191</f>
        <v>230.8</v>
      </c>
      <c r="K191" s="86">
        <f t="shared" ref="K191" si="379">ROUND(I191*$K$10+I191,4)</f>
        <v>295.65480000000002</v>
      </c>
      <c r="L191" s="144">
        <f t="shared" ref="L191" si="380">D191*K191</f>
        <v>295.65480000000002</v>
      </c>
      <c r="M191" s="144">
        <f t="shared" ref="M191" si="381">F191*K191</f>
        <v>0</v>
      </c>
      <c r="N191" s="160">
        <f t="shared" ref="N191" si="382">G191*K191</f>
        <v>0</v>
      </c>
      <c r="R191" s="94"/>
    </row>
    <row r="192" spans="1:18" ht="12.75">
      <c r="A192" s="290" t="s">
        <v>448</v>
      </c>
      <c r="B192" s="84" t="s">
        <v>280</v>
      </c>
      <c r="C192" s="149" t="s">
        <v>279</v>
      </c>
      <c r="D192" s="236">
        <f>'Memória de Cálculo'!G192</f>
        <v>2</v>
      </c>
      <c r="E192" s="92">
        <v>0</v>
      </c>
      <c r="F192" s="93"/>
      <c r="G192" s="92">
        <f t="shared" ref="G192" si="383">E192+F192</f>
        <v>0</v>
      </c>
      <c r="H192" s="91" t="s">
        <v>159</v>
      </c>
      <c r="I192" s="89">
        <v>728.27</v>
      </c>
      <c r="J192" s="82">
        <f t="shared" ref="J192" si="384">D192*I192</f>
        <v>1456.54</v>
      </c>
      <c r="K192" s="86">
        <f t="shared" ref="K192" si="385">ROUND(I192*$K$10+I192,4)</f>
        <v>932.91390000000001</v>
      </c>
      <c r="L192" s="144">
        <f t="shared" ref="L192" si="386">D192*K192</f>
        <v>1865.8278</v>
      </c>
      <c r="M192" s="144">
        <f t="shared" ref="M192" si="387">F192*K192</f>
        <v>0</v>
      </c>
      <c r="N192" s="160">
        <f t="shared" ref="N192" si="388">G192*K192</f>
        <v>0</v>
      </c>
      <c r="R192" s="94"/>
    </row>
    <row r="193" spans="1:18" ht="24">
      <c r="A193" s="290" t="s">
        <v>450</v>
      </c>
      <c r="B193" s="84">
        <v>100858</v>
      </c>
      <c r="C193" s="200" t="s">
        <v>916</v>
      </c>
      <c r="D193" s="236">
        <f>'Memória de Cálculo'!G193</f>
        <v>2</v>
      </c>
      <c r="E193" s="92">
        <v>0</v>
      </c>
      <c r="F193" s="93"/>
      <c r="G193" s="92">
        <f t="shared" ref="G193" si="389">E193+F193</f>
        <v>0</v>
      </c>
      <c r="H193" s="91" t="s">
        <v>46</v>
      </c>
      <c r="I193" s="89">
        <v>632.20000000000005</v>
      </c>
      <c r="J193" s="82">
        <f t="shared" ref="J193" si="390">D193*I193</f>
        <v>1264.4000000000001</v>
      </c>
      <c r="K193" s="86">
        <f t="shared" ref="K193" si="391">ROUND(I193*$K$10+I193,4)</f>
        <v>809.84820000000002</v>
      </c>
      <c r="L193" s="144">
        <f t="shared" ref="L193" si="392">D193*K193</f>
        <v>1619.6964</v>
      </c>
      <c r="M193" s="144">
        <f t="shared" ref="M193" si="393">F193*K193</f>
        <v>0</v>
      </c>
      <c r="N193" s="160">
        <f t="shared" ref="N193" si="394">G193*K193</f>
        <v>0</v>
      </c>
      <c r="R193" s="94"/>
    </row>
    <row r="194" spans="1:18" ht="15" customHeight="1">
      <c r="A194" s="281">
        <v>12</v>
      </c>
      <c r="B194" s="96"/>
      <c r="C194" s="97" t="s">
        <v>113</v>
      </c>
      <c r="D194" s="255"/>
      <c r="E194" s="174"/>
      <c r="F194" s="174"/>
      <c r="G194" s="174"/>
      <c r="H194" s="174"/>
      <c r="I194" s="174"/>
      <c r="J194" s="174"/>
      <c r="K194" s="95" t="s">
        <v>43</v>
      </c>
      <c r="L194" s="175">
        <f>SUM(L195:L220)</f>
        <v>114690.13341999997</v>
      </c>
      <c r="M194" s="175">
        <f>SUM(M195:M220)</f>
        <v>0</v>
      </c>
      <c r="N194" s="195">
        <f>SUM(N195:N220)</f>
        <v>0</v>
      </c>
      <c r="R194" s="94"/>
    </row>
    <row r="195" spans="1:18" ht="60">
      <c r="A195" s="290" t="s">
        <v>258</v>
      </c>
      <c r="B195" s="84">
        <v>104475</v>
      </c>
      <c r="C195" s="149" t="s">
        <v>963</v>
      </c>
      <c r="D195" s="236">
        <f>'Memória de Cálculo'!G195</f>
        <v>165</v>
      </c>
      <c r="E195" s="92">
        <v>0</v>
      </c>
      <c r="F195" s="93"/>
      <c r="G195" s="92">
        <f t="shared" ref="G195" si="395">E195+F195</f>
        <v>0</v>
      </c>
      <c r="H195" s="91" t="s">
        <v>159</v>
      </c>
      <c r="I195" s="89">
        <v>122.08</v>
      </c>
      <c r="J195" s="82">
        <f t="shared" ref="J195" si="396">D195*I195</f>
        <v>20143.2</v>
      </c>
      <c r="K195" s="86">
        <f t="shared" ref="K195" si="397">ROUND(I195*$K$10+I195,4)</f>
        <v>156.3845</v>
      </c>
      <c r="L195" s="144">
        <f t="shared" ref="L195" si="398">D195*K195</f>
        <v>25803.442500000001</v>
      </c>
      <c r="M195" s="144">
        <f t="shared" ref="M195" si="399">F195*K195</f>
        <v>0</v>
      </c>
      <c r="N195" s="160">
        <f t="shared" ref="N195" si="400">G195*K195</f>
        <v>0</v>
      </c>
      <c r="R195" s="94"/>
    </row>
    <row r="196" spans="1:18" ht="60">
      <c r="A196" s="290" t="s">
        <v>259</v>
      </c>
      <c r="B196" s="84">
        <v>104476</v>
      </c>
      <c r="C196" s="149" t="s">
        <v>554</v>
      </c>
      <c r="D196" s="236">
        <f>'Memória de Cálculo'!G196</f>
        <v>9</v>
      </c>
      <c r="E196" s="92">
        <v>0</v>
      </c>
      <c r="F196" s="93"/>
      <c r="G196" s="92">
        <f t="shared" ref="G196" si="401">E196+F196</f>
        <v>0</v>
      </c>
      <c r="H196" s="91" t="s">
        <v>159</v>
      </c>
      <c r="I196" s="89">
        <v>155.38</v>
      </c>
      <c r="J196" s="82">
        <f t="shared" ref="J196" si="402">D196*I196</f>
        <v>1398.42</v>
      </c>
      <c r="K196" s="86">
        <f t="shared" ref="K196" si="403">ROUND(I196*$K$10+I196,4)</f>
        <v>199.04179999999999</v>
      </c>
      <c r="L196" s="144">
        <f t="shared" ref="L196" si="404">D196*K196</f>
        <v>1791.3761999999999</v>
      </c>
      <c r="M196" s="144">
        <f t="shared" ref="M196" si="405">F196*K196</f>
        <v>0</v>
      </c>
      <c r="N196" s="160">
        <f t="shared" ref="N196" si="406">G196*K196</f>
        <v>0</v>
      </c>
      <c r="R196" s="94"/>
    </row>
    <row r="197" spans="1:18" ht="60">
      <c r="A197" s="290" t="s">
        <v>260</v>
      </c>
      <c r="B197" s="84">
        <v>104481</v>
      </c>
      <c r="C197" s="149" t="s">
        <v>662</v>
      </c>
      <c r="D197" s="236">
        <f>'Memória de Cálculo'!G197</f>
        <v>1</v>
      </c>
      <c r="E197" s="92">
        <v>0</v>
      </c>
      <c r="F197" s="93"/>
      <c r="G197" s="92">
        <f t="shared" ref="G197" si="407">E197+F197</f>
        <v>0</v>
      </c>
      <c r="H197" s="91" t="s">
        <v>159</v>
      </c>
      <c r="I197" s="89">
        <v>295.52999999999997</v>
      </c>
      <c r="J197" s="82">
        <f t="shared" ref="J197" si="408">D197*I197</f>
        <v>295.52999999999997</v>
      </c>
      <c r="K197" s="86">
        <f t="shared" ref="K197" si="409">ROUND(I197*$K$10+I197,4)</f>
        <v>378.57389999999998</v>
      </c>
      <c r="L197" s="144">
        <f t="shared" ref="L197" si="410">D197*K197</f>
        <v>378.57389999999998</v>
      </c>
      <c r="M197" s="144">
        <f t="shared" ref="M197" si="411">F197*K197</f>
        <v>0</v>
      </c>
      <c r="N197" s="160">
        <f t="shared" ref="N197" si="412">G197*K197</f>
        <v>0</v>
      </c>
      <c r="R197" s="94"/>
    </row>
    <row r="198" spans="1:18" ht="60">
      <c r="A198" s="290" t="s">
        <v>261</v>
      </c>
      <c r="B198" s="84">
        <v>104473</v>
      </c>
      <c r="C198" s="149" t="s">
        <v>664</v>
      </c>
      <c r="D198" s="236">
        <f>'Memória de Cálculo'!G198</f>
        <v>161</v>
      </c>
      <c r="E198" s="92">
        <v>0</v>
      </c>
      <c r="F198" s="93"/>
      <c r="G198" s="92">
        <f t="shared" ref="G198:G220" si="413">E198+F198</f>
        <v>0</v>
      </c>
      <c r="H198" s="91" t="s">
        <v>159</v>
      </c>
      <c r="I198" s="89">
        <v>140.66</v>
      </c>
      <c r="J198" s="82">
        <f t="shared" ref="J198:J220" si="414">D198*I198</f>
        <v>22646.26</v>
      </c>
      <c r="K198" s="86">
        <f t="shared" ref="K198:K220" si="415">ROUND(I198*$K$10+I198,4)</f>
        <v>180.18549999999999</v>
      </c>
      <c r="L198" s="144">
        <f t="shared" ref="L198:L220" si="416">D198*K198</f>
        <v>29009.8655</v>
      </c>
      <c r="M198" s="144">
        <f t="shared" ref="M198:M220" si="417">F198*K198</f>
        <v>0</v>
      </c>
      <c r="N198" s="160">
        <f t="shared" ref="N198:N220" si="418">G198*K198</f>
        <v>0</v>
      </c>
      <c r="R198" s="94"/>
    </row>
    <row r="199" spans="1:18" ht="48">
      <c r="A199" s="290" t="s">
        <v>266</v>
      </c>
      <c r="B199" s="84" t="s">
        <v>670</v>
      </c>
      <c r="C199" s="149" t="s">
        <v>669</v>
      </c>
      <c r="D199" s="236">
        <f>'Memória de Cálculo'!G199</f>
        <v>122</v>
      </c>
      <c r="E199" s="92">
        <v>0</v>
      </c>
      <c r="F199" s="93"/>
      <c r="G199" s="92">
        <f t="shared" si="413"/>
        <v>0</v>
      </c>
      <c r="H199" s="91" t="s">
        <v>159</v>
      </c>
      <c r="I199" s="89">
        <v>55.36</v>
      </c>
      <c r="J199" s="82">
        <f t="shared" si="414"/>
        <v>6753.92</v>
      </c>
      <c r="K199" s="86">
        <f t="shared" si="415"/>
        <v>70.916200000000003</v>
      </c>
      <c r="L199" s="144">
        <f t="shared" si="416"/>
        <v>8651.7764000000006</v>
      </c>
      <c r="M199" s="144">
        <f t="shared" si="417"/>
        <v>0</v>
      </c>
      <c r="N199" s="160">
        <f t="shared" si="418"/>
        <v>0</v>
      </c>
      <c r="R199" s="94"/>
    </row>
    <row r="200" spans="1:18" ht="24">
      <c r="A200" s="290" t="s">
        <v>267</v>
      </c>
      <c r="B200" s="84">
        <v>39391</v>
      </c>
      <c r="C200" s="149" t="s">
        <v>674</v>
      </c>
      <c r="D200" s="236">
        <f>'Memória de Cálculo'!G200</f>
        <v>18</v>
      </c>
      <c r="E200" s="92">
        <v>0</v>
      </c>
      <c r="F200" s="93"/>
      <c r="G200" s="92">
        <f t="shared" ref="G200:G201" si="419">E200+F200</f>
        <v>0</v>
      </c>
      <c r="H200" s="91" t="s">
        <v>159</v>
      </c>
      <c r="I200" s="89">
        <v>58.61</v>
      </c>
      <c r="J200" s="82">
        <f t="shared" ref="J200:J201" si="420">D200*I200</f>
        <v>1054.98</v>
      </c>
      <c r="K200" s="86">
        <f t="shared" ref="K200:K201" si="421">ROUND(I200*$K$10+I200,4)</f>
        <v>75.079400000000007</v>
      </c>
      <c r="L200" s="144">
        <f t="shared" ref="L200:L201" si="422">D200*K200</f>
        <v>1351.4292</v>
      </c>
      <c r="M200" s="144">
        <f t="shared" ref="M200:M201" si="423">F200*K200</f>
        <v>0</v>
      </c>
      <c r="N200" s="160">
        <f t="shared" ref="N200:N201" si="424">G200*K200</f>
        <v>0</v>
      </c>
      <c r="R200" s="94"/>
    </row>
    <row r="201" spans="1:18" ht="24">
      <c r="A201" s="290" t="s">
        <v>282</v>
      </c>
      <c r="B201" s="84">
        <v>101655</v>
      </c>
      <c r="C201" s="149" t="s">
        <v>677</v>
      </c>
      <c r="D201" s="236">
        <f>'Memória de Cálculo'!G201</f>
        <v>3</v>
      </c>
      <c r="E201" s="92">
        <v>0</v>
      </c>
      <c r="F201" s="93"/>
      <c r="G201" s="92">
        <f t="shared" si="419"/>
        <v>0</v>
      </c>
      <c r="H201" s="91" t="s">
        <v>159</v>
      </c>
      <c r="I201" s="89">
        <v>548.29</v>
      </c>
      <c r="J201" s="82">
        <f t="shared" si="420"/>
        <v>1644.87</v>
      </c>
      <c r="K201" s="86">
        <f t="shared" si="421"/>
        <v>702.35950000000003</v>
      </c>
      <c r="L201" s="144">
        <f t="shared" si="422"/>
        <v>2107.0785000000001</v>
      </c>
      <c r="M201" s="144">
        <f t="shared" si="423"/>
        <v>0</v>
      </c>
      <c r="N201" s="160">
        <f t="shared" si="424"/>
        <v>0</v>
      </c>
      <c r="R201" s="94"/>
    </row>
    <row r="202" spans="1:18" ht="24">
      <c r="A202" s="290" t="s">
        <v>283</v>
      </c>
      <c r="B202" s="84">
        <v>101658</v>
      </c>
      <c r="C202" s="149" t="s">
        <v>680</v>
      </c>
      <c r="D202" s="236">
        <f>'Memória de Cálculo'!G202</f>
        <v>4</v>
      </c>
      <c r="E202" s="92">
        <v>0</v>
      </c>
      <c r="F202" s="93"/>
      <c r="G202" s="92">
        <f t="shared" ref="G202" si="425">E202+F202</f>
        <v>0</v>
      </c>
      <c r="H202" s="91" t="s">
        <v>159</v>
      </c>
      <c r="I202" s="89">
        <v>929.87</v>
      </c>
      <c r="J202" s="82">
        <f t="shared" ref="J202" si="426">D202*I202</f>
        <v>3719.48</v>
      </c>
      <c r="K202" s="86">
        <f t="shared" ref="K202" si="427">ROUND(I202*$K$10+I202,4)</f>
        <v>1191.1635000000001</v>
      </c>
      <c r="L202" s="144">
        <f t="shared" ref="L202" si="428">D202*K202</f>
        <v>4764.6540000000005</v>
      </c>
      <c r="M202" s="144">
        <f t="shared" ref="M202" si="429">F202*K202</f>
        <v>0</v>
      </c>
      <c r="N202" s="160">
        <f t="shared" ref="N202" si="430">G202*K202</f>
        <v>0</v>
      </c>
      <c r="R202" s="94"/>
    </row>
    <row r="203" spans="1:18" ht="24">
      <c r="A203" s="290" t="s">
        <v>284</v>
      </c>
      <c r="B203" s="84">
        <v>101659</v>
      </c>
      <c r="C203" s="149" t="s">
        <v>683</v>
      </c>
      <c r="D203" s="236">
        <f>'Memória de Cálculo'!G203</f>
        <v>5</v>
      </c>
      <c r="E203" s="92">
        <v>0</v>
      </c>
      <c r="F203" s="93"/>
      <c r="G203" s="92">
        <f t="shared" ref="G203:G204" si="431">E203+F203</f>
        <v>0</v>
      </c>
      <c r="H203" s="91" t="s">
        <v>159</v>
      </c>
      <c r="I203" s="89">
        <v>1068.28</v>
      </c>
      <c r="J203" s="82">
        <f t="shared" ref="J203" si="432">D203*I203</f>
        <v>5341.4</v>
      </c>
      <c r="K203" s="86">
        <f t="shared" ref="K203" si="433">ROUND(I203*$K$10+I203,4)</f>
        <v>1368.4666999999999</v>
      </c>
      <c r="L203" s="144">
        <f t="shared" ref="L203" si="434">D203*K203</f>
        <v>6842.3334999999997</v>
      </c>
      <c r="M203" s="144">
        <f t="shared" ref="M203" si="435">F203*K203</f>
        <v>0</v>
      </c>
      <c r="N203" s="160">
        <f t="shared" ref="N203" si="436">G203*K203</f>
        <v>0</v>
      </c>
      <c r="R203" s="94"/>
    </row>
    <row r="204" spans="1:18" ht="24">
      <c r="A204" s="290" t="s">
        <v>285</v>
      </c>
      <c r="B204" s="84">
        <v>100619</v>
      </c>
      <c r="C204" s="149" t="s">
        <v>686</v>
      </c>
      <c r="D204" s="236">
        <f>'Memória de Cálculo'!G204</f>
        <v>5</v>
      </c>
      <c r="E204" s="92">
        <v>0</v>
      </c>
      <c r="F204" s="93"/>
      <c r="G204" s="92">
        <f t="shared" si="431"/>
        <v>0</v>
      </c>
      <c r="H204" s="91" t="s">
        <v>159</v>
      </c>
      <c r="I204" s="89">
        <v>623.04</v>
      </c>
      <c r="J204" s="82">
        <f t="shared" ref="J204" si="437">D204*I204</f>
        <v>3115.2</v>
      </c>
      <c r="K204" s="86">
        <f t="shared" ref="K204" si="438">ROUND(I204*$K$10+I204,4)</f>
        <v>798.11419999999998</v>
      </c>
      <c r="L204" s="144">
        <f t="shared" ref="L204" si="439">D204*K204</f>
        <v>3990.5709999999999</v>
      </c>
      <c r="M204" s="144">
        <f t="shared" ref="M204" si="440">F204*K204</f>
        <v>0</v>
      </c>
      <c r="N204" s="160">
        <f t="shared" ref="N204" si="441">G204*K204</f>
        <v>0</v>
      </c>
      <c r="R204" s="94"/>
    </row>
    <row r="205" spans="1:18" ht="24">
      <c r="A205" s="290" t="s">
        <v>286</v>
      </c>
      <c r="B205" s="84" t="s">
        <v>689</v>
      </c>
      <c r="C205" s="149" t="s">
        <v>688</v>
      </c>
      <c r="D205" s="236">
        <f>'Memória de Cálculo'!G205</f>
        <v>5</v>
      </c>
      <c r="E205" s="92">
        <v>0</v>
      </c>
      <c r="F205" s="93"/>
      <c r="G205" s="92">
        <f t="shared" ref="G205:G206" si="442">E205+F205</f>
        <v>0</v>
      </c>
      <c r="H205" s="91" t="s">
        <v>159</v>
      </c>
      <c r="I205" s="89">
        <v>38.06</v>
      </c>
      <c r="J205" s="82">
        <f t="shared" ref="J205:J206" si="443">D205*I205</f>
        <v>190.3</v>
      </c>
      <c r="K205" s="86">
        <f t="shared" ref="K205:K206" si="444">ROUND(I205*$K$10+I205,4)</f>
        <v>48.754899999999999</v>
      </c>
      <c r="L205" s="144">
        <f t="shared" ref="L205:L206" si="445">D205*K205</f>
        <v>243.77449999999999</v>
      </c>
      <c r="M205" s="144">
        <f t="shared" ref="M205:M206" si="446">F205*K205</f>
        <v>0</v>
      </c>
      <c r="N205" s="160">
        <f t="shared" ref="N205:N206" si="447">G205*K205</f>
        <v>0</v>
      </c>
      <c r="R205" s="94"/>
    </row>
    <row r="206" spans="1:18" ht="24">
      <c r="A206" s="290" t="s">
        <v>392</v>
      </c>
      <c r="B206" s="84">
        <v>93653</v>
      </c>
      <c r="C206" s="149" t="s">
        <v>691</v>
      </c>
      <c r="D206" s="236">
        <f>'Memória de Cálculo'!G206</f>
        <v>5</v>
      </c>
      <c r="E206" s="92">
        <v>0</v>
      </c>
      <c r="F206" s="93"/>
      <c r="G206" s="92">
        <f t="shared" si="442"/>
        <v>0</v>
      </c>
      <c r="H206" s="91" t="s">
        <v>159</v>
      </c>
      <c r="I206" s="89">
        <v>17.89</v>
      </c>
      <c r="J206" s="82">
        <f t="shared" si="443"/>
        <v>89.45</v>
      </c>
      <c r="K206" s="86">
        <f t="shared" si="444"/>
        <v>22.917100000000001</v>
      </c>
      <c r="L206" s="144">
        <f t="shared" si="445"/>
        <v>114.58550000000001</v>
      </c>
      <c r="M206" s="144">
        <f t="shared" si="446"/>
        <v>0</v>
      </c>
      <c r="N206" s="160">
        <f t="shared" si="447"/>
        <v>0</v>
      </c>
      <c r="R206" s="94"/>
    </row>
    <row r="207" spans="1:18" ht="24">
      <c r="A207" s="290" t="s">
        <v>393</v>
      </c>
      <c r="B207" s="84">
        <v>93654</v>
      </c>
      <c r="C207" s="149" t="s">
        <v>337</v>
      </c>
      <c r="D207" s="236">
        <f>'Memória de Cálculo'!G207</f>
        <v>36</v>
      </c>
      <c r="E207" s="92">
        <v>0</v>
      </c>
      <c r="F207" s="93"/>
      <c r="G207" s="92">
        <f t="shared" si="413"/>
        <v>0</v>
      </c>
      <c r="H207" s="91" t="s">
        <v>159</v>
      </c>
      <c r="I207" s="89">
        <v>18.420000000000002</v>
      </c>
      <c r="J207" s="82">
        <f t="shared" si="414"/>
        <v>663.12000000000012</v>
      </c>
      <c r="K207" s="86">
        <f t="shared" si="415"/>
        <v>23.596</v>
      </c>
      <c r="L207" s="144">
        <f t="shared" si="416"/>
        <v>849.45600000000002</v>
      </c>
      <c r="M207" s="144">
        <f t="shared" si="417"/>
        <v>0</v>
      </c>
      <c r="N207" s="160">
        <f t="shared" si="418"/>
        <v>0</v>
      </c>
      <c r="R207" s="94"/>
    </row>
    <row r="208" spans="1:18" ht="24">
      <c r="A208" s="290" t="s">
        <v>397</v>
      </c>
      <c r="B208" s="84">
        <v>93655</v>
      </c>
      <c r="C208" s="149" t="s">
        <v>692</v>
      </c>
      <c r="D208" s="236">
        <f>'Memória de Cálculo'!G208</f>
        <v>4</v>
      </c>
      <c r="E208" s="92">
        <v>0</v>
      </c>
      <c r="F208" s="93"/>
      <c r="G208" s="92">
        <f t="shared" ref="G208" si="448">E208+F208</f>
        <v>0</v>
      </c>
      <c r="H208" s="91" t="s">
        <v>159</v>
      </c>
      <c r="I208" s="89">
        <v>19.53</v>
      </c>
      <c r="J208" s="82">
        <f t="shared" ref="J208" si="449">D208*I208</f>
        <v>78.12</v>
      </c>
      <c r="K208" s="86">
        <f t="shared" ref="K208" si="450">ROUND(I208*$K$10+I208,4)</f>
        <v>25.017900000000001</v>
      </c>
      <c r="L208" s="144">
        <f t="shared" ref="L208" si="451">D208*K208</f>
        <v>100.0716</v>
      </c>
      <c r="M208" s="144">
        <f t="shared" ref="M208" si="452">F208*K208</f>
        <v>0</v>
      </c>
      <c r="N208" s="160">
        <f t="shared" ref="N208" si="453">G208*K208</f>
        <v>0</v>
      </c>
      <c r="R208" s="94"/>
    </row>
    <row r="209" spans="1:18" ht="24">
      <c r="A209" s="290" t="s">
        <v>711</v>
      </c>
      <c r="B209" s="84">
        <v>93656</v>
      </c>
      <c r="C209" s="149" t="s">
        <v>338</v>
      </c>
      <c r="D209" s="236">
        <f>'Memória de Cálculo'!G209</f>
        <v>4</v>
      </c>
      <c r="E209" s="92">
        <v>0</v>
      </c>
      <c r="F209" s="93"/>
      <c r="G209" s="92">
        <f t="shared" ref="G209:G210" si="454">E209+F209</f>
        <v>0</v>
      </c>
      <c r="H209" s="91" t="s">
        <v>159</v>
      </c>
      <c r="I209" s="89">
        <v>19.53</v>
      </c>
      <c r="J209" s="82">
        <f t="shared" ref="J209:J210" si="455">D209*I209</f>
        <v>78.12</v>
      </c>
      <c r="K209" s="86">
        <f t="shared" ref="K209:K210" si="456">ROUND(I209*$K$10+I209,4)</f>
        <v>25.017900000000001</v>
      </c>
      <c r="L209" s="144">
        <f t="shared" ref="L209:L210" si="457">D209*K209</f>
        <v>100.0716</v>
      </c>
      <c r="M209" s="144">
        <f t="shared" ref="M209:M210" si="458">F209*K209</f>
        <v>0</v>
      </c>
      <c r="N209" s="160">
        <f t="shared" ref="N209:N210" si="459">G209*K209</f>
        <v>0</v>
      </c>
      <c r="R209" s="94"/>
    </row>
    <row r="210" spans="1:18" ht="24">
      <c r="A210" s="290" t="s">
        <v>712</v>
      </c>
      <c r="B210" s="84">
        <v>93657</v>
      </c>
      <c r="C210" s="149" t="s">
        <v>693</v>
      </c>
      <c r="D210" s="236">
        <f>'Memória de Cálculo'!G210</f>
        <v>1</v>
      </c>
      <c r="E210" s="92">
        <v>0</v>
      </c>
      <c r="F210" s="93"/>
      <c r="G210" s="92">
        <f t="shared" si="454"/>
        <v>0</v>
      </c>
      <c r="H210" s="91" t="s">
        <v>159</v>
      </c>
      <c r="I210" s="89">
        <v>20.85</v>
      </c>
      <c r="J210" s="82">
        <f t="shared" si="455"/>
        <v>20.85</v>
      </c>
      <c r="K210" s="86">
        <f t="shared" si="456"/>
        <v>26.7089</v>
      </c>
      <c r="L210" s="144">
        <f t="shared" si="457"/>
        <v>26.7089</v>
      </c>
      <c r="M210" s="144">
        <f t="shared" si="458"/>
        <v>0</v>
      </c>
      <c r="N210" s="160">
        <f t="shared" si="459"/>
        <v>0</v>
      </c>
      <c r="R210" s="94"/>
    </row>
    <row r="211" spans="1:18" ht="12.75">
      <c r="A211" s="290" t="s">
        <v>713</v>
      </c>
      <c r="B211" s="84" t="s">
        <v>340</v>
      </c>
      <c r="C211" s="149" t="s">
        <v>339</v>
      </c>
      <c r="D211" s="236">
        <f>'Memória de Cálculo'!G211</f>
        <v>1</v>
      </c>
      <c r="E211" s="92">
        <v>0</v>
      </c>
      <c r="F211" s="93"/>
      <c r="G211" s="92">
        <f t="shared" ref="G211" si="460">E211+F211</f>
        <v>0</v>
      </c>
      <c r="H211" s="91" t="s">
        <v>159</v>
      </c>
      <c r="I211" s="89">
        <v>307.31</v>
      </c>
      <c r="J211" s="82">
        <f t="shared" ref="J211" si="461">D211*I211</f>
        <v>307.31</v>
      </c>
      <c r="K211" s="86">
        <f t="shared" ref="K211" si="462">ROUND(I211*$K$10+I211,4)</f>
        <v>393.66410000000002</v>
      </c>
      <c r="L211" s="144">
        <f t="shared" ref="L211" si="463">D211*K211</f>
        <v>393.66410000000002</v>
      </c>
      <c r="M211" s="144">
        <f t="shared" ref="M211" si="464">F211*K211</f>
        <v>0</v>
      </c>
      <c r="N211" s="160">
        <f t="shared" ref="N211" si="465">G211*K211</f>
        <v>0</v>
      </c>
      <c r="R211" s="94"/>
    </row>
    <row r="212" spans="1:18" ht="48">
      <c r="A212" s="290" t="s">
        <v>714</v>
      </c>
      <c r="B212" s="84" t="s">
        <v>336</v>
      </c>
      <c r="C212" s="149" t="s">
        <v>335</v>
      </c>
      <c r="D212" s="236">
        <f>'Memória de Cálculo'!G212</f>
        <v>5</v>
      </c>
      <c r="E212" s="92">
        <v>0</v>
      </c>
      <c r="F212" s="93"/>
      <c r="G212" s="92">
        <f t="shared" si="413"/>
        <v>0</v>
      </c>
      <c r="H212" s="91" t="s">
        <v>159</v>
      </c>
      <c r="I212" s="89">
        <v>141.82</v>
      </c>
      <c r="J212" s="82">
        <f t="shared" si="414"/>
        <v>709.09999999999991</v>
      </c>
      <c r="K212" s="86">
        <f t="shared" si="415"/>
        <v>181.67140000000001</v>
      </c>
      <c r="L212" s="144">
        <f t="shared" si="416"/>
        <v>908.35699999999997</v>
      </c>
      <c r="M212" s="144">
        <f t="shared" si="417"/>
        <v>0</v>
      </c>
      <c r="N212" s="160">
        <f t="shared" si="418"/>
        <v>0</v>
      </c>
      <c r="R212" s="94"/>
    </row>
    <row r="213" spans="1:18" ht="15" customHeight="1">
      <c r="A213" s="290" t="s">
        <v>715</v>
      </c>
      <c r="B213" s="84" t="s">
        <v>342</v>
      </c>
      <c r="C213" s="149" t="s">
        <v>341</v>
      </c>
      <c r="D213" s="236">
        <f>'Memória de Cálculo'!G213</f>
        <v>20</v>
      </c>
      <c r="E213" s="92">
        <v>0</v>
      </c>
      <c r="F213" s="93"/>
      <c r="G213" s="92">
        <f t="shared" si="413"/>
        <v>0</v>
      </c>
      <c r="H213" s="91" t="s">
        <v>159</v>
      </c>
      <c r="I213" s="89">
        <v>96.92</v>
      </c>
      <c r="J213" s="82">
        <f t="shared" si="414"/>
        <v>1938.4</v>
      </c>
      <c r="K213" s="86">
        <f t="shared" si="415"/>
        <v>124.1545</v>
      </c>
      <c r="L213" s="144">
        <f t="shared" si="416"/>
        <v>2483.09</v>
      </c>
      <c r="M213" s="144">
        <f t="shared" si="417"/>
        <v>0</v>
      </c>
      <c r="N213" s="160">
        <f t="shared" si="418"/>
        <v>0</v>
      </c>
      <c r="R213" s="94"/>
    </row>
    <row r="214" spans="1:18" ht="24">
      <c r="A214" s="290" t="s">
        <v>716</v>
      </c>
      <c r="B214" s="84" t="s">
        <v>344</v>
      </c>
      <c r="C214" s="149" t="s">
        <v>343</v>
      </c>
      <c r="D214" s="236">
        <f>'Memória de Cálculo'!G214</f>
        <v>5</v>
      </c>
      <c r="E214" s="92">
        <v>0</v>
      </c>
      <c r="F214" s="93"/>
      <c r="G214" s="92">
        <f t="shared" si="413"/>
        <v>0</v>
      </c>
      <c r="H214" s="91" t="s">
        <v>159</v>
      </c>
      <c r="I214" s="89">
        <v>451.14</v>
      </c>
      <c r="J214" s="82">
        <f t="shared" si="414"/>
        <v>2255.6999999999998</v>
      </c>
      <c r="K214" s="86">
        <f t="shared" si="415"/>
        <v>577.91030000000001</v>
      </c>
      <c r="L214" s="144">
        <f t="shared" si="416"/>
        <v>2889.5515</v>
      </c>
      <c r="M214" s="144">
        <f t="shared" si="417"/>
        <v>0</v>
      </c>
      <c r="N214" s="160">
        <f t="shared" si="418"/>
        <v>0</v>
      </c>
      <c r="R214" s="94"/>
    </row>
    <row r="215" spans="1:18" ht="24">
      <c r="A215" s="290" t="s">
        <v>717</v>
      </c>
      <c r="B215" s="84">
        <v>97359</v>
      </c>
      <c r="C215" s="149" t="s">
        <v>345</v>
      </c>
      <c r="D215" s="236">
        <f>'Memória de Cálculo'!G215</f>
        <v>1</v>
      </c>
      <c r="E215" s="92">
        <v>0</v>
      </c>
      <c r="F215" s="93"/>
      <c r="G215" s="92">
        <f t="shared" ref="G215" si="466">E215+F215</f>
        <v>0</v>
      </c>
      <c r="H215" s="91" t="s">
        <v>159</v>
      </c>
      <c r="I215" s="89">
        <v>3492.98</v>
      </c>
      <c r="J215" s="82">
        <f t="shared" ref="J215" si="467">D215*I215</f>
        <v>3492.98</v>
      </c>
      <c r="K215" s="86">
        <f t="shared" ref="K215" si="468">ROUND(I215*$K$10+I215,4)</f>
        <v>4474.5074000000004</v>
      </c>
      <c r="L215" s="144">
        <f t="shared" ref="L215" si="469">D215*K215</f>
        <v>4474.5074000000004</v>
      </c>
      <c r="M215" s="144">
        <f t="shared" ref="M215" si="470">F215*K215</f>
        <v>0</v>
      </c>
      <c r="N215" s="160">
        <f t="shared" ref="N215" si="471">G215*K215</f>
        <v>0</v>
      </c>
      <c r="R215" s="94"/>
    </row>
    <row r="216" spans="1:18" ht="48">
      <c r="A216" s="290" t="s">
        <v>718</v>
      </c>
      <c r="B216" s="84" t="s">
        <v>661</v>
      </c>
      <c r="C216" s="149" t="s">
        <v>660</v>
      </c>
      <c r="D216" s="236">
        <f>'Memória de Cálculo'!G216</f>
        <v>1</v>
      </c>
      <c r="E216" s="92">
        <v>0</v>
      </c>
      <c r="F216" s="93"/>
      <c r="G216" s="92">
        <f t="shared" si="413"/>
        <v>0</v>
      </c>
      <c r="H216" s="91" t="s">
        <v>159</v>
      </c>
      <c r="I216" s="89">
        <v>7419.11</v>
      </c>
      <c r="J216" s="82">
        <f t="shared" si="414"/>
        <v>7419.11</v>
      </c>
      <c r="K216" s="86">
        <f t="shared" si="415"/>
        <v>9503.8798999999999</v>
      </c>
      <c r="L216" s="144">
        <f t="shared" si="416"/>
        <v>9503.8798999999999</v>
      </c>
      <c r="M216" s="144">
        <f t="shared" si="417"/>
        <v>0</v>
      </c>
      <c r="N216" s="160">
        <f t="shared" si="418"/>
        <v>0</v>
      </c>
      <c r="R216" s="94"/>
    </row>
    <row r="217" spans="1:18" ht="24">
      <c r="A217" s="290" t="s">
        <v>719</v>
      </c>
      <c r="B217" s="84">
        <v>93358</v>
      </c>
      <c r="C217" s="149" t="s">
        <v>63</v>
      </c>
      <c r="D217" s="236">
        <f>'Memória de Cálculo'!G217</f>
        <v>4.74</v>
      </c>
      <c r="E217" s="92">
        <v>0</v>
      </c>
      <c r="F217" s="93"/>
      <c r="G217" s="92">
        <f t="shared" si="413"/>
        <v>0</v>
      </c>
      <c r="H217" s="91" t="s">
        <v>71</v>
      </c>
      <c r="I217" s="89">
        <v>66.849999999999994</v>
      </c>
      <c r="J217" s="82">
        <f t="shared" si="414"/>
        <v>316.86899999999997</v>
      </c>
      <c r="K217" s="86">
        <f t="shared" si="415"/>
        <v>85.634900000000002</v>
      </c>
      <c r="L217" s="144">
        <f t="shared" si="416"/>
        <v>405.90942600000005</v>
      </c>
      <c r="M217" s="144">
        <f t="shared" si="417"/>
        <v>0</v>
      </c>
      <c r="N217" s="160">
        <f t="shared" si="418"/>
        <v>0</v>
      </c>
      <c r="R217" s="94"/>
    </row>
    <row r="218" spans="1:18" ht="24">
      <c r="A218" s="290" t="s">
        <v>720</v>
      </c>
      <c r="B218" s="84" t="s">
        <v>708</v>
      </c>
      <c r="C218" s="149" t="s">
        <v>707</v>
      </c>
      <c r="D218" s="236">
        <f>'Memória de Cálculo'!G218</f>
        <v>10</v>
      </c>
      <c r="E218" s="92">
        <v>0</v>
      </c>
      <c r="F218" s="93"/>
      <c r="G218" s="92">
        <f t="shared" si="413"/>
        <v>0</v>
      </c>
      <c r="H218" s="91" t="s">
        <v>159</v>
      </c>
      <c r="I218" s="89">
        <v>139.69999999999999</v>
      </c>
      <c r="J218" s="82">
        <f t="shared" si="414"/>
        <v>1397</v>
      </c>
      <c r="K218" s="86">
        <f t="shared" si="415"/>
        <v>178.95570000000001</v>
      </c>
      <c r="L218" s="144">
        <f t="shared" si="416"/>
        <v>1789.557</v>
      </c>
      <c r="M218" s="144">
        <f t="shared" si="417"/>
        <v>0</v>
      </c>
      <c r="N218" s="160">
        <f t="shared" si="418"/>
        <v>0</v>
      </c>
      <c r="R218" s="94"/>
    </row>
    <row r="219" spans="1:18" ht="36">
      <c r="A219" s="290" t="s">
        <v>721</v>
      </c>
      <c r="B219" s="84">
        <v>97667</v>
      </c>
      <c r="C219" s="149" t="s">
        <v>346</v>
      </c>
      <c r="D219" s="236">
        <f>'Memória de Cálculo'!G219</f>
        <v>98.44</v>
      </c>
      <c r="E219" s="92">
        <v>0</v>
      </c>
      <c r="F219" s="93"/>
      <c r="G219" s="92">
        <f t="shared" si="413"/>
        <v>0</v>
      </c>
      <c r="H219" s="91" t="s">
        <v>46</v>
      </c>
      <c r="I219" s="89">
        <v>8.94</v>
      </c>
      <c r="J219" s="82">
        <f t="shared" si="414"/>
        <v>880.05359999999996</v>
      </c>
      <c r="K219" s="86">
        <f t="shared" si="415"/>
        <v>11.4521</v>
      </c>
      <c r="L219" s="144">
        <f t="shared" si="416"/>
        <v>1127.344724</v>
      </c>
      <c r="M219" s="144">
        <f t="shared" si="417"/>
        <v>0</v>
      </c>
      <c r="N219" s="160">
        <f t="shared" si="418"/>
        <v>0</v>
      </c>
      <c r="R219" s="94"/>
    </row>
    <row r="220" spans="1:18" ht="48">
      <c r="A220" s="290" t="s">
        <v>722</v>
      </c>
      <c r="B220" s="84">
        <v>92984</v>
      </c>
      <c r="C220" s="149" t="s">
        <v>347</v>
      </c>
      <c r="D220" s="236">
        <f>'Memória de Cálculo'!G220</f>
        <v>138.30000000000001</v>
      </c>
      <c r="E220" s="92">
        <v>0</v>
      </c>
      <c r="F220" s="93"/>
      <c r="G220" s="92">
        <f t="shared" si="413"/>
        <v>0</v>
      </c>
      <c r="H220" s="91" t="s">
        <v>46</v>
      </c>
      <c r="I220" s="89">
        <v>25.9</v>
      </c>
      <c r="J220" s="82">
        <f t="shared" si="414"/>
        <v>3581.9700000000003</v>
      </c>
      <c r="K220" s="86">
        <f t="shared" si="415"/>
        <v>33.177900000000001</v>
      </c>
      <c r="L220" s="144">
        <f t="shared" si="416"/>
        <v>4588.5035700000008</v>
      </c>
      <c r="M220" s="144">
        <f t="shared" si="417"/>
        <v>0</v>
      </c>
      <c r="N220" s="160">
        <f t="shared" si="418"/>
        <v>0</v>
      </c>
      <c r="R220" s="94"/>
    </row>
    <row r="221" spans="1:18" ht="23.25" customHeight="1">
      <c r="A221" s="281">
        <v>13</v>
      </c>
      <c r="B221" s="96"/>
      <c r="C221" s="97" t="s">
        <v>114</v>
      </c>
      <c r="D221" s="255"/>
      <c r="E221" s="174"/>
      <c r="F221" s="174"/>
      <c r="G221" s="174"/>
      <c r="H221" s="174"/>
      <c r="I221" s="174"/>
      <c r="J221" s="174"/>
      <c r="K221" s="95" t="s">
        <v>43</v>
      </c>
      <c r="L221" s="175">
        <f>SUM(L222:L230)</f>
        <v>21663.902873999999</v>
      </c>
      <c r="M221" s="175">
        <f t="shared" ref="M221:N221" si="472">SUM(M222:M230)</f>
        <v>0</v>
      </c>
      <c r="N221" s="195">
        <f t="shared" si="472"/>
        <v>0</v>
      </c>
      <c r="R221" s="94"/>
    </row>
    <row r="222" spans="1:18" ht="24">
      <c r="A222" s="290" t="s">
        <v>350</v>
      </c>
      <c r="B222" s="84" t="s">
        <v>294</v>
      </c>
      <c r="C222" s="149" t="s">
        <v>293</v>
      </c>
      <c r="D222" s="236">
        <f>'Memória de Cálculo'!G222</f>
        <v>1</v>
      </c>
      <c r="E222" s="92">
        <v>0</v>
      </c>
      <c r="F222" s="93"/>
      <c r="G222" s="92">
        <f t="shared" ref="G222:G225" si="473">E222+F222</f>
        <v>0</v>
      </c>
      <c r="H222" s="91" t="s">
        <v>159</v>
      </c>
      <c r="I222" s="89">
        <v>174.27</v>
      </c>
      <c r="J222" s="82">
        <f t="shared" ref="J222:J225" si="474">D222*I222</f>
        <v>174.27</v>
      </c>
      <c r="K222" s="86">
        <f t="shared" ref="K222:K225" si="475">ROUND(I222*$K$10+I222,4)</f>
        <v>223.23990000000001</v>
      </c>
      <c r="L222" s="144">
        <f t="shared" ref="L222:L225" si="476">D222*K222</f>
        <v>223.23990000000001</v>
      </c>
      <c r="M222" s="144">
        <f t="shared" ref="M222:M225" si="477">F222*K222</f>
        <v>0</v>
      </c>
      <c r="N222" s="160">
        <f t="shared" ref="N222:N225" si="478">G222*K222</f>
        <v>0</v>
      </c>
      <c r="R222" s="94"/>
    </row>
    <row r="223" spans="1:18" ht="24">
      <c r="A223" s="290" t="s">
        <v>351</v>
      </c>
      <c r="B223" s="84" t="s">
        <v>296</v>
      </c>
      <c r="C223" s="149" t="s">
        <v>295</v>
      </c>
      <c r="D223" s="236">
        <f>'Memória de Cálculo'!G223</f>
        <v>1</v>
      </c>
      <c r="E223" s="92">
        <v>0</v>
      </c>
      <c r="F223" s="93"/>
      <c r="G223" s="92">
        <f t="shared" si="473"/>
        <v>0</v>
      </c>
      <c r="H223" s="91" t="s">
        <v>159</v>
      </c>
      <c r="I223" s="89">
        <v>1066.04</v>
      </c>
      <c r="J223" s="82">
        <f t="shared" si="474"/>
        <v>1066.04</v>
      </c>
      <c r="K223" s="86">
        <f t="shared" si="475"/>
        <v>1365.5971999999999</v>
      </c>
      <c r="L223" s="144">
        <f t="shared" si="476"/>
        <v>1365.5971999999999</v>
      </c>
      <c r="M223" s="144">
        <f t="shared" si="477"/>
        <v>0</v>
      </c>
      <c r="N223" s="160">
        <f t="shared" si="478"/>
        <v>0</v>
      </c>
      <c r="R223" s="94"/>
    </row>
    <row r="224" spans="1:18" ht="48">
      <c r="A224" s="290" t="s">
        <v>352</v>
      </c>
      <c r="B224" s="84" t="s">
        <v>298</v>
      </c>
      <c r="C224" s="149" t="s">
        <v>555</v>
      </c>
      <c r="D224" s="236">
        <f>'Memória de Cálculo'!G224</f>
        <v>72.08</v>
      </c>
      <c r="E224" s="92">
        <v>0</v>
      </c>
      <c r="F224" s="93"/>
      <c r="G224" s="92">
        <f t="shared" si="473"/>
        <v>0</v>
      </c>
      <c r="H224" s="91" t="s">
        <v>46</v>
      </c>
      <c r="I224" s="89">
        <v>41.5</v>
      </c>
      <c r="J224" s="82">
        <f t="shared" si="474"/>
        <v>2991.3199999999997</v>
      </c>
      <c r="K224" s="86">
        <f t="shared" si="475"/>
        <v>53.161499999999997</v>
      </c>
      <c r="L224" s="144">
        <f t="shared" si="476"/>
        <v>3831.8809199999996</v>
      </c>
      <c r="M224" s="144">
        <f t="shared" si="477"/>
        <v>0</v>
      </c>
      <c r="N224" s="160">
        <f t="shared" si="478"/>
        <v>0</v>
      </c>
      <c r="R224" s="94"/>
    </row>
    <row r="225" spans="1:18" ht="48">
      <c r="A225" s="290" t="s">
        <v>353</v>
      </c>
      <c r="B225" s="84" t="s">
        <v>299</v>
      </c>
      <c r="C225" s="149" t="s">
        <v>381</v>
      </c>
      <c r="D225" s="236">
        <f>'Memória de Cálculo'!G225</f>
        <v>37.06</v>
      </c>
      <c r="E225" s="92">
        <v>0</v>
      </c>
      <c r="F225" s="93"/>
      <c r="G225" s="92">
        <f t="shared" si="473"/>
        <v>0</v>
      </c>
      <c r="H225" s="91" t="s">
        <v>46</v>
      </c>
      <c r="I225" s="89">
        <v>54.66</v>
      </c>
      <c r="J225" s="82">
        <f t="shared" si="474"/>
        <v>2025.6995999999999</v>
      </c>
      <c r="K225" s="86">
        <f t="shared" si="475"/>
        <v>70.019499999999994</v>
      </c>
      <c r="L225" s="144">
        <f t="shared" si="476"/>
        <v>2594.9226699999999</v>
      </c>
      <c r="M225" s="144">
        <f t="shared" si="477"/>
        <v>0</v>
      </c>
      <c r="N225" s="160">
        <f t="shared" si="478"/>
        <v>0</v>
      </c>
      <c r="R225" s="94"/>
    </row>
    <row r="226" spans="1:18" ht="24">
      <c r="A226" s="290" t="s">
        <v>354</v>
      </c>
      <c r="B226" s="84">
        <v>92884</v>
      </c>
      <c r="C226" s="149" t="s">
        <v>300</v>
      </c>
      <c r="D226" s="236">
        <f>'Memória de Cálculo'!G226</f>
        <v>12.56</v>
      </c>
      <c r="E226" s="92">
        <v>0</v>
      </c>
      <c r="F226" s="93"/>
      <c r="G226" s="92">
        <f t="shared" ref="G226:G227" si="479">E226+F226</f>
        <v>0</v>
      </c>
      <c r="H226" s="91" t="s">
        <v>93</v>
      </c>
      <c r="I226" s="89">
        <v>13.92</v>
      </c>
      <c r="J226" s="82">
        <f t="shared" ref="J226:J227" si="480">D226*I226</f>
        <v>174.83520000000001</v>
      </c>
      <c r="K226" s="86">
        <f t="shared" ref="K226:K227" si="481">ROUND(I226*$K$10+I226,4)</f>
        <v>17.831499999999998</v>
      </c>
      <c r="L226" s="144">
        <f t="shared" ref="L226:L227" si="482">D226*K226</f>
        <v>223.96364</v>
      </c>
      <c r="M226" s="144">
        <f t="shared" ref="M226:M227" si="483">F226*K226</f>
        <v>0</v>
      </c>
      <c r="N226" s="160">
        <f t="shared" ref="N226:N227" si="484">G226*K226</f>
        <v>0</v>
      </c>
      <c r="R226" s="94"/>
    </row>
    <row r="227" spans="1:18" ht="36">
      <c r="A227" s="290" t="s">
        <v>355</v>
      </c>
      <c r="B227" s="84" t="s">
        <v>303</v>
      </c>
      <c r="C227" s="149" t="s">
        <v>302</v>
      </c>
      <c r="D227" s="236">
        <f>'Memória de Cálculo'!G227</f>
        <v>5</v>
      </c>
      <c r="E227" s="92">
        <v>0</v>
      </c>
      <c r="F227" s="93"/>
      <c r="G227" s="92">
        <f t="shared" si="479"/>
        <v>0</v>
      </c>
      <c r="H227" s="91" t="s">
        <v>159</v>
      </c>
      <c r="I227" s="89">
        <v>109.01</v>
      </c>
      <c r="J227" s="82">
        <f t="shared" si="480"/>
        <v>545.05000000000007</v>
      </c>
      <c r="K227" s="86">
        <f t="shared" si="481"/>
        <v>139.64179999999999</v>
      </c>
      <c r="L227" s="144">
        <f t="shared" si="482"/>
        <v>698.20899999999995</v>
      </c>
      <c r="M227" s="144">
        <f t="shared" si="483"/>
        <v>0</v>
      </c>
      <c r="N227" s="160">
        <f t="shared" si="484"/>
        <v>0</v>
      </c>
      <c r="R227" s="94"/>
    </row>
    <row r="228" spans="1:18" ht="24">
      <c r="A228" s="290" t="s">
        <v>356</v>
      </c>
      <c r="B228" s="84">
        <v>93358</v>
      </c>
      <c r="C228" s="149" t="s">
        <v>63</v>
      </c>
      <c r="D228" s="236">
        <f>'Memória de Cálculo'!G228</f>
        <v>5.56</v>
      </c>
      <c r="E228" s="92">
        <v>0</v>
      </c>
      <c r="F228" s="93"/>
      <c r="G228" s="92">
        <f t="shared" ref="G228" si="485">E228+F228</f>
        <v>0</v>
      </c>
      <c r="H228" s="91" t="s">
        <v>71</v>
      </c>
      <c r="I228" s="89">
        <v>66.849999999999994</v>
      </c>
      <c r="J228" s="82">
        <f t="shared" ref="J228" si="486">D228*I228</f>
        <v>371.68599999999992</v>
      </c>
      <c r="K228" s="86">
        <f t="shared" ref="K228" si="487">ROUND(I228*$K$10+I228,4)</f>
        <v>85.634900000000002</v>
      </c>
      <c r="L228" s="144">
        <f t="shared" ref="L228" si="488">D228*K228</f>
        <v>476.130044</v>
      </c>
      <c r="M228" s="144">
        <f t="shared" ref="M228" si="489">F228*K228</f>
        <v>0</v>
      </c>
      <c r="N228" s="160">
        <f t="shared" ref="N228" si="490">G228*K228</f>
        <v>0</v>
      </c>
      <c r="R228" s="94"/>
    </row>
    <row r="229" spans="1:18" ht="24">
      <c r="A229" s="290" t="s">
        <v>357</v>
      </c>
      <c r="B229" s="84" t="s">
        <v>292</v>
      </c>
      <c r="C229" s="149" t="s">
        <v>301</v>
      </c>
      <c r="D229" s="236">
        <f>'Memória de Cálculo'!G229</f>
        <v>8</v>
      </c>
      <c r="E229" s="92">
        <v>0</v>
      </c>
      <c r="F229" s="93"/>
      <c r="G229" s="92">
        <f t="shared" ref="G229:G230" si="491">E229+F229</f>
        <v>0</v>
      </c>
      <c r="H229" s="91" t="s">
        <v>159</v>
      </c>
      <c r="I229" s="89">
        <v>1172.1199999999999</v>
      </c>
      <c r="J229" s="82">
        <f t="shared" ref="J229:J230" si="492">D229*I229</f>
        <v>9376.9599999999991</v>
      </c>
      <c r="K229" s="86">
        <f t="shared" ref="K229:K230" si="493">ROUND(I229*$K$10+I229,4)</f>
        <v>1501.4857</v>
      </c>
      <c r="L229" s="144">
        <f t="shared" ref="L229:L230" si="494">D229*K229</f>
        <v>12011.8856</v>
      </c>
      <c r="M229" s="144">
        <f t="shared" ref="M229:M230" si="495">F229*K229</f>
        <v>0</v>
      </c>
      <c r="N229" s="160">
        <f t="shared" ref="N229:N230" si="496">G229*K229</f>
        <v>0</v>
      </c>
      <c r="R229" s="94"/>
    </row>
    <row r="230" spans="1:18" ht="24">
      <c r="A230" s="290" t="s">
        <v>358</v>
      </c>
      <c r="B230" s="84" t="s">
        <v>305</v>
      </c>
      <c r="C230" s="149" t="s">
        <v>304</v>
      </c>
      <c r="D230" s="236">
        <f>'Memória de Cálculo'!G230</f>
        <v>1</v>
      </c>
      <c r="E230" s="92">
        <v>0</v>
      </c>
      <c r="F230" s="93"/>
      <c r="G230" s="92">
        <f t="shared" si="491"/>
        <v>0</v>
      </c>
      <c r="H230" s="91" t="s">
        <v>159</v>
      </c>
      <c r="I230" s="89">
        <v>185.85</v>
      </c>
      <c r="J230" s="82">
        <f t="shared" si="492"/>
        <v>185.85</v>
      </c>
      <c r="K230" s="86">
        <f t="shared" si="493"/>
        <v>238.07390000000001</v>
      </c>
      <c r="L230" s="144">
        <f t="shared" si="494"/>
        <v>238.07390000000001</v>
      </c>
      <c r="M230" s="144">
        <f t="shared" si="495"/>
        <v>0</v>
      </c>
      <c r="N230" s="160">
        <f t="shared" si="496"/>
        <v>0</v>
      </c>
      <c r="R230" s="94"/>
    </row>
    <row r="231" spans="1:18" ht="15" customHeight="1">
      <c r="A231" s="281">
        <v>14</v>
      </c>
      <c r="B231" s="96"/>
      <c r="C231" s="97" t="s">
        <v>291</v>
      </c>
      <c r="D231" s="255"/>
      <c r="E231" s="174"/>
      <c r="F231" s="174"/>
      <c r="G231" s="174"/>
      <c r="H231" s="174"/>
      <c r="I231" s="174"/>
      <c r="J231" s="174"/>
      <c r="K231" s="95" t="s">
        <v>43</v>
      </c>
      <c r="L231" s="175">
        <f>SUM(L232:L241)</f>
        <v>13988.778474999999</v>
      </c>
      <c r="M231" s="175">
        <f>SUM(M232:M241)</f>
        <v>0</v>
      </c>
      <c r="N231" s="195">
        <f>SUM(N232:N241)</f>
        <v>0</v>
      </c>
      <c r="R231" s="94"/>
    </row>
    <row r="232" spans="1:18" ht="24">
      <c r="A232" s="290" t="s">
        <v>326</v>
      </c>
      <c r="B232" s="152">
        <v>98305</v>
      </c>
      <c r="C232" s="151" t="s">
        <v>324</v>
      </c>
      <c r="D232" s="236">
        <f>'Memória de Cálculo'!G232</f>
        <v>1</v>
      </c>
      <c r="E232" s="92">
        <v>0</v>
      </c>
      <c r="F232" s="93"/>
      <c r="G232" s="92">
        <f t="shared" ref="G232:G236" si="497">E232+F232</f>
        <v>0</v>
      </c>
      <c r="H232" s="91" t="s">
        <v>159</v>
      </c>
      <c r="I232" s="89">
        <v>2557.3000000000002</v>
      </c>
      <c r="J232" s="82">
        <f t="shared" ref="J232:J236" si="498">D232*I232</f>
        <v>2557.3000000000002</v>
      </c>
      <c r="K232" s="86">
        <f t="shared" ref="K232:K236" si="499">ROUND(I232*$K$10+I232,4)</f>
        <v>3275.9013</v>
      </c>
      <c r="L232" s="144">
        <f t="shared" ref="L232:L236" si="500">D232*K232</f>
        <v>3275.9013</v>
      </c>
      <c r="M232" s="144">
        <f t="shared" ref="M232:M236" si="501">F232*K232</f>
        <v>0</v>
      </c>
      <c r="N232" s="160">
        <f t="shared" ref="N232:N236" si="502">G232*K232</f>
        <v>0</v>
      </c>
      <c r="R232" s="94"/>
    </row>
    <row r="233" spans="1:18" ht="24">
      <c r="A233" s="290" t="s">
        <v>327</v>
      </c>
      <c r="B233" s="152">
        <v>98301</v>
      </c>
      <c r="C233" s="142" t="s">
        <v>325</v>
      </c>
      <c r="D233" s="236">
        <f>'Memória de Cálculo'!G233</f>
        <v>1</v>
      </c>
      <c r="E233" s="92">
        <v>0</v>
      </c>
      <c r="F233" s="93"/>
      <c r="G233" s="92">
        <f t="shared" si="497"/>
        <v>0</v>
      </c>
      <c r="H233" s="91" t="s">
        <v>159</v>
      </c>
      <c r="I233" s="89">
        <v>572.04999999999995</v>
      </c>
      <c r="J233" s="82">
        <f t="shared" si="498"/>
        <v>572.04999999999995</v>
      </c>
      <c r="K233" s="86">
        <f t="shared" si="499"/>
        <v>732.79610000000002</v>
      </c>
      <c r="L233" s="144">
        <f t="shared" si="500"/>
        <v>732.79610000000002</v>
      </c>
      <c r="M233" s="144">
        <f t="shared" si="501"/>
        <v>0</v>
      </c>
      <c r="N233" s="160">
        <f t="shared" si="502"/>
        <v>0</v>
      </c>
      <c r="R233" s="94"/>
    </row>
    <row r="234" spans="1:18" ht="36">
      <c r="A234" s="290" t="s">
        <v>328</v>
      </c>
      <c r="B234" s="152">
        <v>98287</v>
      </c>
      <c r="C234" s="151" t="s">
        <v>320</v>
      </c>
      <c r="D234" s="236">
        <f>'Memória de Cálculo'!G234</f>
        <v>53.63</v>
      </c>
      <c r="E234" s="92">
        <v>0</v>
      </c>
      <c r="F234" s="93"/>
      <c r="G234" s="92">
        <f t="shared" ref="G234" si="503">E234+F234</f>
        <v>0</v>
      </c>
      <c r="H234" s="91" t="s">
        <v>46</v>
      </c>
      <c r="I234" s="89">
        <v>1.26</v>
      </c>
      <c r="J234" s="82">
        <f t="shared" ref="J234" si="504">D234*I234</f>
        <v>67.573800000000006</v>
      </c>
      <c r="K234" s="86">
        <f t="shared" ref="K234" si="505">ROUND(I234*$K$10+I234,4)</f>
        <v>1.6141000000000001</v>
      </c>
      <c r="L234" s="144">
        <f t="shared" ref="L234" si="506">D234*K234</f>
        <v>86.564183000000014</v>
      </c>
      <c r="M234" s="144">
        <f t="shared" ref="M234" si="507">F234*K234</f>
        <v>0</v>
      </c>
      <c r="N234" s="160">
        <f t="shared" ref="N234" si="508">G234*K234</f>
        <v>0</v>
      </c>
      <c r="R234" s="94"/>
    </row>
    <row r="235" spans="1:18" ht="24">
      <c r="A235" s="290" t="s">
        <v>329</v>
      </c>
      <c r="B235" s="153">
        <v>98295</v>
      </c>
      <c r="C235" s="151" t="s">
        <v>321</v>
      </c>
      <c r="D235" s="236">
        <f>'Memória de Cálculo'!G235</f>
        <v>105.56</v>
      </c>
      <c r="E235" s="92">
        <v>0</v>
      </c>
      <c r="F235" s="93"/>
      <c r="G235" s="92">
        <f t="shared" si="497"/>
        <v>0</v>
      </c>
      <c r="H235" s="91" t="s">
        <v>46</v>
      </c>
      <c r="I235" s="89">
        <v>5.05</v>
      </c>
      <c r="J235" s="82">
        <f t="shared" si="498"/>
        <v>533.07799999999997</v>
      </c>
      <c r="K235" s="86">
        <f t="shared" si="499"/>
        <v>6.4691000000000001</v>
      </c>
      <c r="L235" s="144">
        <f t="shared" si="500"/>
        <v>682.878196</v>
      </c>
      <c r="M235" s="144">
        <f t="shared" si="501"/>
        <v>0</v>
      </c>
      <c r="N235" s="160">
        <f t="shared" si="502"/>
        <v>0</v>
      </c>
      <c r="R235" s="94"/>
    </row>
    <row r="236" spans="1:18" ht="60">
      <c r="A236" s="290" t="s">
        <v>330</v>
      </c>
      <c r="B236" s="153" t="s">
        <v>727</v>
      </c>
      <c r="C236" s="151" t="s">
        <v>726</v>
      </c>
      <c r="D236" s="236">
        <f>'Memória de Cálculo'!G236</f>
        <v>4</v>
      </c>
      <c r="E236" s="92">
        <v>0</v>
      </c>
      <c r="F236" s="93"/>
      <c r="G236" s="92">
        <f t="shared" si="497"/>
        <v>0</v>
      </c>
      <c r="H236" s="91" t="s">
        <v>159</v>
      </c>
      <c r="I236" s="89">
        <v>28.01</v>
      </c>
      <c r="J236" s="82">
        <f t="shared" si="498"/>
        <v>112.04</v>
      </c>
      <c r="K236" s="86">
        <f t="shared" si="499"/>
        <v>35.880800000000001</v>
      </c>
      <c r="L236" s="144">
        <f t="shared" si="500"/>
        <v>143.5232</v>
      </c>
      <c r="M236" s="144">
        <f t="shared" si="501"/>
        <v>0</v>
      </c>
      <c r="N236" s="160">
        <f t="shared" si="502"/>
        <v>0</v>
      </c>
      <c r="R236" s="94"/>
    </row>
    <row r="237" spans="1:18" ht="36">
      <c r="A237" s="290" t="s">
        <v>331</v>
      </c>
      <c r="B237" s="153" t="s">
        <v>724</v>
      </c>
      <c r="C237" s="151" t="s">
        <v>723</v>
      </c>
      <c r="D237" s="236">
        <f>'Memória de Cálculo'!G237</f>
        <v>21</v>
      </c>
      <c r="E237" s="92">
        <v>0</v>
      </c>
      <c r="F237" s="93"/>
      <c r="G237" s="92">
        <f t="shared" ref="G237:G239" si="509">E237+F237</f>
        <v>0</v>
      </c>
      <c r="H237" s="91" t="s">
        <v>159</v>
      </c>
      <c r="I237" s="89">
        <v>61.33</v>
      </c>
      <c r="J237" s="82">
        <f t="shared" ref="J237:J239" si="510">D237*I237</f>
        <v>1287.93</v>
      </c>
      <c r="K237" s="86">
        <f t="shared" ref="K237:K239" si="511">ROUND(I237*$K$10+I237,4)</f>
        <v>78.563699999999997</v>
      </c>
      <c r="L237" s="144">
        <f t="shared" ref="L237:L239" si="512">D237*K237</f>
        <v>1649.8377</v>
      </c>
      <c r="M237" s="144">
        <f t="shared" ref="M237:M239" si="513">F237*K237</f>
        <v>0</v>
      </c>
      <c r="N237" s="160">
        <f t="shared" ref="N237:N239" si="514">G237*K237</f>
        <v>0</v>
      </c>
      <c r="R237" s="94"/>
    </row>
    <row r="238" spans="1:18" ht="24">
      <c r="A238" s="290" t="s">
        <v>332</v>
      </c>
      <c r="B238" s="152" t="s">
        <v>316</v>
      </c>
      <c r="C238" s="151" t="s">
        <v>313</v>
      </c>
      <c r="D238" s="236">
        <f>'Memória de Cálculo'!G238</f>
        <v>41</v>
      </c>
      <c r="E238" s="92">
        <v>0</v>
      </c>
      <c r="F238" s="93"/>
      <c r="G238" s="92">
        <f t="shared" si="509"/>
        <v>0</v>
      </c>
      <c r="H238" s="91" t="s">
        <v>159</v>
      </c>
      <c r="I238" s="89">
        <v>12.46</v>
      </c>
      <c r="J238" s="82">
        <f t="shared" si="510"/>
        <v>510.86</v>
      </c>
      <c r="K238" s="86">
        <f t="shared" si="511"/>
        <v>15.9613</v>
      </c>
      <c r="L238" s="144">
        <f t="shared" si="512"/>
        <v>654.41329999999994</v>
      </c>
      <c r="M238" s="144">
        <f t="shared" si="513"/>
        <v>0</v>
      </c>
      <c r="N238" s="160">
        <f t="shared" si="514"/>
        <v>0</v>
      </c>
      <c r="R238" s="94"/>
    </row>
    <row r="239" spans="1:18" ht="24">
      <c r="A239" s="290" t="s">
        <v>333</v>
      </c>
      <c r="B239" s="152" t="s">
        <v>317</v>
      </c>
      <c r="C239" s="142" t="s">
        <v>314</v>
      </c>
      <c r="D239" s="236">
        <f>'Memória de Cálculo'!G239</f>
        <v>16</v>
      </c>
      <c r="E239" s="92">
        <v>0</v>
      </c>
      <c r="F239" s="93"/>
      <c r="G239" s="92">
        <f t="shared" si="509"/>
        <v>0</v>
      </c>
      <c r="H239" s="91" t="s">
        <v>159</v>
      </c>
      <c r="I239" s="89">
        <v>4.6500000000000004</v>
      </c>
      <c r="J239" s="82">
        <f t="shared" si="510"/>
        <v>74.400000000000006</v>
      </c>
      <c r="K239" s="86">
        <f t="shared" si="511"/>
        <v>5.9566999999999997</v>
      </c>
      <c r="L239" s="144">
        <f t="shared" si="512"/>
        <v>95.307199999999995</v>
      </c>
      <c r="M239" s="144">
        <f t="shared" si="513"/>
        <v>0</v>
      </c>
      <c r="N239" s="160">
        <f t="shared" si="514"/>
        <v>0</v>
      </c>
      <c r="R239" s="94"/>
    </row>
    <row r="240" spans="1:18" ht="24">
      <c r="A240" s="290" t="s">
        <v>334</v>
      </c>
      <c r="B240" s="152" t="s">
        <v>318</v>
      </c>
      <c r="C240" s="151" t="s">
        <v>315</v>
      </c>
      <c r="D240" s="236">
        <f>'Memória de Cálculo'!G240</f>
        <v>64.41</v>
      </c>
      <c r="E240" s="92">
        <v>0</v>
      </c>
      <c r="F240" s="93"/>
      <c r="G240" s="92">
        <f t="shared" ref="G240" si="515">E240+F240</f>
        <v>0</v>
      </c>
      <c r="H240" s="91" t="s">
        <v>46</v>
      </c>
      <c r="I240" s="89">
        <v>18.89</v>
      </c>
      <c r="J240" s="82">
        <f t="shared" ref="J240" si="516">D240*I240</f>
        <v>1216.7049</v>
      </c>
      <c r="K240" s="86">
        <f t="shared" ref="K240" si="517">ROUND(I240*$K$10+I240,4)</f>
        <v>24.1981</v>
      </c>
      <c r="L240" s="144">
        <f t="shared" ref="L240" si="518">D240*K240</f>
        <v>1558.5996209999998</v>
      </c>
      <c r="M240" s="144">
        <f t="shared" ref="M240" si="519">F240*K240</f>
        <v>0</v>
      </c>
      <c r="N240" s="160">
        <f t="shared" ref="N240" si="520">G240*K240</f>
        <v>0</v>
      </c>
      <c r="R240" s="94"/>
    </row>
    <row r="241" spans="1:18" ht="60">
      <c r="A241" s="290" t="s">
        <v>735</v>
      </c>
      <c r="B241" s="152" t="s">
        <v>323</v>
      </c>
      <c r="C241" s="151" t="s">
        <v>322</v>
      </c>
      <c r="D241" s="236">
        <f>'Memória de Cálculo'!G241</f>
        <v>41.15</v>
      </c>
      <c r="E241" s="92">
        <v>0</v>
      </c>
      <c r="F241" s="93"/>
      <c r="G241" s="92">
        <f t="shared" ref="G241" si="521">E241+F241</f>
        <v>0</v>
      </c>
      <c r="H241" s="91" t="s">
        <v>46</v>
      </c>
      <c r="I241" s="89">
        <v>96.92</v>
      </c>
      <c r="J241" s="82">
        <f t="shared" ref="J241" si="522">D241*I241</f>
        <v>3988.2579999999998</v>
      </c>
      <c r="K241" s="86">
        <f t="shared" ref="K241" si="523">ROUND(I241*$K$10+I241,4)</f>
        <v>124.1545</v>
      </c>
      <c r="L241" s="144">
        <f t="shared" ref="L241" si="524">D241*K241</f>
        <v>5108.9576749999997</v>
      </c>
      <c r="M241" s="144">
        <f t="shared" ref="M241" si="525">F241*K241</f>
        <v>0</v>
      </c>
      <c r="N241" s="160">
        <f t="shared" ref="N241" si="526">G241*K241</f>
        <v>0</v>
      </c>
      <c r="R241" s="94"/>
    </row>
    <row r="242" spans="1:18" ht="15" customHeight="1">
      <c r="A242" s="281">
        <v>15</v>
      </c>
      <c r="B242" s="96"/>
      <c r="C242" s="97" t="s">
        <v>115</v>
      </c>
      <c r="D242" s="255"/>
      <c r="E242" s="174"/>
      <c r="F242" s="174"/>
      <c r="G242" s="174"/>
      <c r="H242" s="174"/>
      <c r="I242" s="174"/>
      <c r="J242" s="174"/>
      <c r="K242" s="95" t="s">
        <v>43</v>
      </c>
      <c r="L242" s="175">
        <f>SUM(L243:L249)</f>
        <v>3624.9088000000002</v>
      </c>
      <c r="M242" s="175">
        <f t="shared" ref="M242:N242" si="527">SUM(M243:M249)</f>
        <v>0</v>
      </c>
      <c r="N242" s="195">
        <f t="shared" si="527"/>
        <v>0</v>
      </c>
      <c r="R242" s="94"/>
    </row>
    <row r="243" spans="1:18" ht="48">
      <c r="A243" s="290" t="s">
        <v>306</v>
      </c>
      <c r="B243" s="84" t="s">
        <v>474</v>
      </c>
      <c r="C243" s="265" t="s">
        <v>475</v>
      </c>
      <c r="D243" s="236">
        <f>'Memória de Cálculo'!G243</f>
        <v>13.74</v>
      </c>
      <c r="E243" s="219">
        <v>0</v>
      </c>
      <c r="F243" s="93"/>
      <c r="G243" s="219">
        <f t="shared" ref="G243" si="528">E243+F243</f>
        <v>0</v>
      </c>
      <c r="H243" s="84" t="s">
        <v>46</v>
      </c>
      <c r="I243" s="89">
        <v>67.58</v>
      </c>
      <c r="J243" s="221">
        <f t="shared" ref="J243:J248" si="529">D243*I243</f>
        <v>928.54920000000004</v>
      </c>
      <c r="K243" s="86">
        <f t="shared" ref="K243:K248" si="530">ROUND(I243*$K$10+I243,4)</f>
        <v>86.57</v>
      </c>
      <c r="L243" s="222">
        <f t="shared" ref="L243:L248" si="531">D243*K243</f>
        <v>1189.4718</v>
      </c>
      <c r="M243" s="222">
        <f t="shared" ref="M243:M248" si="532">F243*K243</f>
        <v>0</v>
      </c>
      <c r="N243" s="223">
        <f t="shared" ref="N243:N248" si="533">G243*K243</f>
        <v>0</v>
      </c>
      <c r="R243" s="94"/>
    </row>
    <row r="244" spans="1:18" ht="24">
      <c r="A244" s="290" t="s">
        <v>307</v>
      </c>
      <c r="B244" s="84">
        <v>103029</v>
      </c>
      <c r="C244" s="200" t="s">
        <v>477</v>
      </c>
      <c r="D244" s="236">
        <f>'Memória de Cálculo'!G244</f>
        <v>1</v>
      </c>
      <c r="E244" s="219"/>
      <c r="F244" s="93"/>
      <c r="G244" s="219"/>
      <c r="H244" s="84" t="s">
        <v>159</v>
      </c>
      <c r="I244" s="89">
        <v>57.2</v>
      </c>
      <c r="J244" s="221">
        <f t="shared" si="529"/>
        <v>57.2</v>
      </c>
      <c r="K244" s="86">
        <f t="shared" si="530"/>
        <v>73.273200000000003</v>
      </c>
      <c r="L244" s="222">
        <f t="shared" si="531"/>
        <v>73.273200000000003</v>
      </c>
      <c r="M244" s="222">
        <f t="shared" si="532"/>
        <v>0</v>
      </c>
      <c r="N244" s="223">
        <f t="shared" si="533"/>
        <v>0</v>
      </c>
      <c r="R244" s="94"/>
    </row>
    <row r="245" spans="1:18" ht="36">
      <c r="A245" s="290" t="s">
        <v>308</v>
      </c>
      <c r="B245" s="84">
        <v>92694</v>
      </c>
      <c r="C245" s="200" t="s">
        <v>479</v>
      </c>
      <c r="D245" s="236">
        <f>'Memória de Cálculo'!G245</f>
        <v>6</v>
      </c>
      <c r="E245" s="219"/>
      <c r="F245" s="93"/>
      <c r="G245" s="219"/>
      <c r="H245" s="84" t="s">
        <v>159</v>
      </c>
      <c r="I245" s="89">
        <v>20.13</v>
      </c>
      <c r="J245" s="221">
        <f t="shared" si="529"/>
        <v>120.78</v>
      </c>
      <c r="K245" s="86">
        <f t="shared" si="530"/>
        <v>25.7865</v>
      </c>
      <c r="L245" s="222">
        <f t="shared" si="531"/>
        <v>154.71899999999999</v>
      </c>
      <c r="M245" s="222">
        <f t="shared" si="532"/>
        <v>0</v>
      </c>
      <c r="N245" s="223">
        <f t="shared" si="533"/>
        <v>0</v>
      </c>
      <c r="R245" s="94"/>
    </row>
    <row r="246" spans="1:18" ht="36">
      <c r="A246" s="290" t="s">
        <v>309</v>
      </c>
      <c r="B246" s="84">
        <v>92692</v>
      </c>
      <c r="C246" s="200" t="s">
        <v>480</v>
      </c>
      <c r="D246" s="236">
        <f>'Memória de Cálculo'!G246</f>
        <v>2</v>
      </c>
      <c r="E246" s="219"/>
      <c r="F246" s="93"/>
      <c r="G246" s="219"/>
      <c r="H246" s="84" t="s">
        <v>159</v>
      </c>
      <c r="I246" s="89">
        <v>12.84</v>
      </c>
      <c r="J246" s="221">
        <f t="shared" si="529"/>
        <v>25.68</v>
      </c>
      <c r="K246" s="86">
        <f t="shared" si="530"/>
        <v>16.448</v>
      </c>
      <c r="L246" s="222">
        <f t="shared" si="531"/>
        <v>32.896000000000001</v>
      </c>
      <c r="M246" s="222">
        <f t="shared" si="532"/>
        <v>0</v>
      </c>
      <c r="N246" s="223">
        <f t="shared" si="533"/>
        <v>0</v>
      </c>
      <c r="R246" s="94"/>
    </row>
    <row r="247" spans="1:18" ht="36">
      <c r="A247" s="290" t="s">
        <v>310</v>
      </c>
      <c r="B247" s="84">
        <v>92693</v>
      </c>
      <c r="C247" s="200" t="s">
        <v>481</v>
      </c>
      <c r="D247" s="236">
        <f>'Memória de Cálculo'!G247</f>
        <v>3</v>
      </c>
      <c r="E247" s="219"/>
      <c r="F247" s="93"/>
      <c r="G247" s="219"/>
      <c r="H247" s="84" t="s">
        <v>159</v>
      </c>
      <c r="I247" s="89">
        <v>13.25</v>
      </c>
      <c r="J247" s="221">
        <f t="shared" si="529"/>
        <v>39.75</v>
      </c>
      <c r="K247" s="86">
        <f t="shared" si="530"/>
        <v>16.973299999999998</v>
      </c>
      <c r="L247" s="222">
        <f t="shared" si="531"/>
        <v>50.919899999999998</v>
      </c>
      <c r="M247" s="222">
        <f t="shared" si="532"/>
        <v>0</v>
      </c>
      <c r="N247" s="223">
        <f t="shared" si="533"/>
        <v>0</v>
      </c>
      <c r="R247" s="94"/>
    </row>
    <row r="248" spans="1:18" ht="24">
      <c r="A248" s="290" t="s">
        <v>311</v>
      </c>
      <c r="B248" s="84" t="s">
        <v>482</v>
      </c>
      <c r="C248" s="200" t="s">
        <v>483</v>
      </c>
      <c r="D248" s="236">
        <f>'Memória de Cálculo'!G248</f>
        <v>1</v>
      </c>
      <c r="E248" s="219"/>
      <c r="F248" s="93"/>
      <c r="G248" s="219"/>
      <c r="H248" s="84" t="s">
        <v>159</v>
      </c>
      <c r="I248" s="89">
        <v>137.51</v>
      </c>
      <c r="J248" s="221">
        <f t="shared" si="529"/>
        <v>137.51</v>
      </c>
      <c r="K248" s="86">
        <f t="shared" si="530"/>
        <v>176.15029999999999</v>
      </c>
      <c r="L248" s="222">
        <f t="shared" si="531"/>
        <v>176.15029999999999</v>
      </c>
      <c r="M248" s="222">
        <f t="shared" si="532"/>
        <v>0</v>
      </c>
      <c r="N248" s="223">
        <f t="shared" si="533"/>
        <v>0</v>
      </c>
      <c r="R248" s="94"/>
    </row>
    <row r="249" spans="1:18" ht="12.75">
      <c r="A249" s="290" t="s">
        <v>312</v>
      </c>
      <c r="B249" s="84" t="s">
        <v>489</v>
      </c>
      <c r="C249" s="200" t="s">
        <v>488</v>
      </c>
      <c r="D249" s="236">
        <f>'Memória de Cálculo'!G249</f>
        <v>2</v>
      </c>
      <c r="E249" s="219"/>
      <c r="F249" s="93"/>
      <c r="G249" s="219"/>
      <c r="H249" s="84" t="s">
        <v>159</v>
      </c>
      <c r="I249" s="89">
        <v>760.14</v>
      </c>
      <c r="J249" s="221">
        <f t="shared" ref="J249" si="534">D249*I249</f>
        <v>1520.28</v>
      </c>
      <c r="K249" s="86">
        <f t="shared" ref="K249" si="535">ROUND(I249*$K$10+I249,4)</f>
        <v>973.73929999999996</v>
      </c>
      <c r="L249" s="222">
        <f t="shared" ref="L249" si="536">D249*K249</f>
        <v>1947.4785999999999</v>
      </c>
      <c r="M249" s="222">
        <f t="shared" ref="M249" si="537">F249*K249</f>
        <v>0</v>
      </c>
      <c r="N249" s="223">
        <f t="shared" ref="N249" si="538">G249*K249</f>
        <v>0</v>
      </c>
      <c r="R249" s="94"/>
    </row>
    <row r="250" spans="1:18" ht="15" customHeight="1">
      <c r="A250" s="281">
        <v>16</v>
      </c>
      <c r="B250" s="96"/>
      <c r="C250" s="97" t="s">
        <v>116</v>
      </c>
      <c r="D250" s="255"/>
      <c r="E250" s="174"/>
      <c r="F250" s="174"/>
      <c r="G250" s="174"/>
      <c r="H250" s="174"/>
      <c r="I250" s="174"/>
      <c r="J250" s="174"/>
      <c r="K250" s="95" t="s">
        <v>43</v>
      </c>
      <c r="L250" s="175">
        <f>SUM(L251:L277)</f>
        <v>33915.730653999999</v>
      </c>
      <c r="M250" s="175">
        <f>SUM(M251:M277)</f>
        <v>0</v>
      </c>
      <c r="N250" s="195">
        <f>SUM(N251:N277)</f>
        <v>0</v>
      </c>
      <c r="R250" s="94"/>
    </row>
    <row r="251" spans="1:18" ht="84">
      <c r="A251" s="282" t="s">
        <v>319</v>
      </c>
      <c r="B251" s="459" t="s">
        <v>494</v>
      </c>
      <c r="C251" s="291" t="s">
        <v>495</v>
      </c>
      <c r="D251" s="236">
        <f>'Memória de Cálculo'!G251</f>
        <v>1</v>
      </c>
      <c r="E251" s="237"/>
      <c r="F251" s="267"/>
      <c r="G251" s="237"/>
      <c r="H251" s="236" t="s">
        <v>159</v>
      </c>
      <c r="I251" s="238">
        <v>349.04</v>
      </c>
      <c r="J251" s="221">
        <f t="shared" ref="J251:J277" si="539">D251*I251</f>
        <v>349.04</v>
      </c>
      <c r="K251" s="86">
        <f t="shared" ref="K251:K277" si="540">ROUND(I251*$K$10+I251,4)</f>
        <v>447.12020000000001</v>
      </c>
      <c r="L251" s="222">
        <f t="shared" ref="L251" si="541">D251*K251</f>
        <v>447.12020000000001</v>
      </c>
      <c r="M251" s="222">
        <f t="shared" ref="M251" si="542">F251*K251</f>
        <v>0</v>
      </c>
      <c r="N251" s="223">
        <f t="shared" ref="N251" si="543">G251*K251</f>
        <v>0</v>
      </c>
      <c r="R251" s="94"/>
    </row>
    <row r="252" spans="1:18" ht="48">
      <c r="A252" s="282" t="s">
        <v>476</v>
      </c>
      <c r="B252" s="239" t="s">
        <v>496</v>
      </c>
      <c r="C252" s="147" t="s">
        <v>497</v>
      </c>
      <c r="D252" s="236">
        <f>'Memória de Cálculo'!G252</f>
        <v>1</v>
      </c>
      <c r="E252" s="237"/>
      <c r="F252" s="267"/>
      <c r="G252" s="237"/>
      <c r="H252" s="236" t="s">
        <v>159</v>
      </c>
      <c r="I252" s="238">
        <v>456.71</v>
      </c>
      <c r="J252" s="238">
        <f t="shared" si="539"/>
        <v>456.71</v>
      </c>
      <c r="K252" s="266">
        <f t="shared" si="540"/>
        <v>585.04549999999995</v>
      </c>
      <c r="L252" s="222">
        <f t="shared" ref="L252:L277" si="544">D252*K252</f>
        <v>585.04549999999995</v>
      </c>
      <c r="M252" s="222">
        <f t="shared" ref="M252:M277" si="545">F252*K252</f>
        <v>0</v>
      </c>
      <c r="N252" s="223">
        <f t="shared" ref="N252:N277" si="546">G252*K252</f>
        <v>0</v>
      </c>
      <c r="R252" s="94"/>
    </row>
    <row r="253" spans="1:18" ht="24">
      <c r="A253" s="282" t="s">
        <v>484</v>
      </c>
      <c r="B253" s="295" t="s">
        <v>498</v>
      </c>
      <c r="C253" s="147" t="s">
        <v>499</v>
      </c>
      <c r="D253" s="236">
        <f>'Memória de Cálculo'!G253</f>
        <v>1</v>
      </c>
      <c r="E253" s="237"/>
      <c r="F253" s="267"/>
      <c r="G253" s="237"/>
      <c r="H253" s="236" t="s">
        <v>159</v>
      </c>
      <c r="I253" s="238">
        <v>101.66</v>
      </c>
      <c r="J253" s="238">
        <f t="shared" si="539"/>
        <v>101.66</v>
      </c>
      <c r="K253" s="266">
        <f t="shared" si="540"/>
        <v>130.22649999999999</v>
      </c>
      <c r="L253" s="222">
        <f t="shared" si="544"/>
        <v>130.22649999999999</v>
      </c>
      <c r="M253" s="222">
        <f t="shared" si="545"/>
        <v>0</v>
      </c>
      <c r="N253" s="223">
        <f t="shared" si="546"/>
        <v>0</v>
      </c>
      <c r="R253" s="94"/>
    </row>
    <row r="254" spans="1:18" ht="36">
      <c r="A254" s="282" t="s">
        <v>485</v>
      </c>
      <c r="B254" s="295">
        <v>103019</v>
      </c>
      <c r="C254" s="291" t="s">
        <v>500</v>
      </c>
      <c r="D254" s="236">
        <f>'Memória de Cálculo'!G254</f>
        <v>1</v>
      </c>
      <c r="E254" s="237"/>
      <c r="F254" s="267"/>
      <c r="G254" s="237"/>
      <c r="H254" s="236" t="s">
        <v>159</v>
      </c>
      <c r="I254" s="238">
        <v>231.84</v>
      </c>
      <c r="J254" s="238">
        <f t="shared" si="539"/>
        <v>231.84</v>
      </c>
      <c r="K254" s="266">
        <f t="shared" si="540"/>
        <v>296.98700000000002</v>
      </c>
      <c r="L254" s="222">
        <f t="shared" si="544"/>
        <v>296.98700000000002</v>
      </c>
      <c r="M254" s="222">
        <f t="shared" si="545"/>
        <v>0</v>
      </c>
      <c r="N254" s="223">
        <f t="shared" si="546"/>
        <v>0</v>
      </c>
      <c r="R254" s="94"/>
    </row>
    <row r="255" spans="1:18" ht="48">
      <c r="A255" s="282" t="s">
        <v>486</v>
      </c>
      <c r="B255" s="295" t="s">
        <v>501</v>
      </c>
      <c r="C255" s="147" t="s">
        <v>502</v>
      </c>
      <c r="D255" s="236">
        <f>'Memória de Cálculo'!G255</f>
        <v>1</v>
      </c>
      <c r="E255" s="237"/>
      <c r="F255" s="267"/>
      <c r="G255" s="237"/>
      <c r="H255" s="236" t="s">
        <v>159</v>
      </c>
      <c r="I255" s="238">
        <v>71.989999999999995</v>
      </c>
      <c r="J255" s="238">
        <f t="shared" si="539"/>
        <v>71.989999999999995</v>
      </c>
      <c r="K255" s="266">
        <f t="shared" si="540"/>
        <v>92.219200000000001</v>
      </c>
      <c r="L255" s="222">
        <f t="shared" si="544"/>
        <v>92.219200000000001</v>
      </c>
      <c r="M255" s="222">
        <f t="shared" si="545"/>
        <v>0</v>
      </c>
      <c r="N255" s="223">
        <f t="shared" si="546"/>
        <v>0</v>
      </c>
      <c r="R255" s="94"/>
    </row>
    <row r="256" spans="1:18" ht="24">
      <c r="A256" s="282" t="s">
        <v>487</v>
      </c>
      <c r="B256" s="295" t="s">
        <v>503</v>
      </c>
      <c r="C256" s="147" t="s">
        <v>504</v>
      </c>
      <c r="D256" s="236">
        <f>'Memória de Cálculo'!G256</f>
        <v>1</v>
      </c>
      <c r="E256" s="237"/>
      <c r="F256" s="267"/>
      <c r="G256" s="237"/>
      <c r="H256" s="236" t="s">
        <v>159</v>
      </c>
      <c r="I256" s="238">
        <v>15.03</v>
      </c>
      <c r="J256" s="238">
        <f t="shared" si="539"/>
        <v>15.03</v>
      </c>
      <c r="K256" s="266">
        <f t="shared" si="540"/>
        <v>19.253399999999999</v>
      </c>
      <c r="L256" s="222">
        <f t="shared" si="544"/>
        <v>19.253399999999999</v>
      </c>
      <c r="M256" s="222">
        <f t="shared" si="545"/>
        <v>0</v>
      </c>
      <c r="N256" s="223">
        <f t="shared" si="546"/>
        <v>0</v>
      </c>
      <c r="R256" s="94"/>
    </row>
    <row r="257" spans="1:18" ht="12.75">
      <c r="A257" s="282" t="s">
        <v>478</v>
      </c>
      <c r="B257" s="295" t="s">
        <v>505</v>
      </c>
      <c r="C257" s="147" t="s">
        <v>506</v>
      </c>
      <c r="D257" s="236">
        <f>'Memória de Cálculo'!G257</f>
        <v>4</v>
      </c>
      <c r="E257" s="237"/>
      <c r="F257" s="267"/>
      <c r="G257" s="237"/>
      <c r="H257" s="236" t="s">
        <v>159</v>
      </c>
      <c r="I257" s="238">
        <v>304.33</v>
      </c>
      <c r="J257" s="238">
        <f t="shared" si="539"/>
        <v>1217.32</v>
      </c>
      <c r="K257" s="266">
        <f t="shared" si="540"/>
        <v>389.8467</v>
      </c>
      <c r="L257" s="222">
        <f t="shared" si="544"/>
        <v>1559.3868</v>
      </c>
      <c r="M257" s="222">
        <f t="shared" si="545"/>
        <v>0</v>
      </c>
      <c r="N257" s="223">
        <f t="shared" si="546"/>
        <v>0</v>
      </c>
      <c r="R257" s="94"/>
    </row>
    <row r="258" spans="1:18" ht="36">
      <c r="A258" s="282" t="s">
        <v>736</v>
      </c>
      <c r="B258" s="295" t="s">
        <v>507</v>
      </c>
      <c r="C258" s="147" t="s">
        <v>508</v>
      </c>
      <c r="D258" s="236">
        <f>'Memória de Cálculo'!G258</f>
        <v>26</v>
      </c>
      <c r="E258" s="237"/>
      <c r="F258" s="267"/>
      <c r="G258" s="237"/>
      <c r="H258" s="236" t="s">
        <v>159</v>
      </c>
      <c r="I258" s="238">
        <v>207.66</v>
      </c>
      <c r="J258" s="238">
        <f t="shared" si="539"/>
        <v>5399.16</v>
      </c>
      <c r="K258" s="266">
        <f t="shared" si="540"/>
        <v>266.01249999999999</v>
      </c>
      <c r="L258" s="222">
        <f t="shared" si="544"/>
        <v>6916.3249999999998</v>
      </c>
      <c r="M258" s="222">
        <f t="shared" si="545"/>
        <v>0</v>
      </c>
      <c r="N258" s="223">
        <f t="shared" si="546"/>
        <v>0</v>
      </c>
      <c r="R258" s="94"/>
    </row>
    <row r="259" spans="1:18" ht="12.75">
      <c r="A259" s="282" t="s">
        <v>737</v>
      </c>
      <c r="B259" s="295" t="s">
        <v>509</v>
      </c>
      <c r="C259" s="147" t="s">
        <v>510</v>
      </c>
      <c r="D259" s="236">
        <f>'Memória de Cálculo'!G260</f>
        <v>1</v>
      </c>
      <c r="E259" s="237"/>
      <c r="F259" s="267"/>
      <c r="G259" s="237"/>
      <c r="H259" s="236" t="s">
        <v>159</v>
      </c>
      <c r="I259" s="238">
        <v>118.06</v>
      </c>
      <c r="J259" s="238">
        <f t="shared" si="539"/>
        <v>118.06</v>
      </c>
      <c r="K259" s="266">
        <f t="shared" si="540"/>
        <v>151.23490000000001</v>
      </c>
      <c r="L259" s="222">
        <f t="shared" si="544"/>
        <v>151.23490000000001</v>
      </c>
      <c r="M259" s="222">
        <f t="shared" si="545"/>
        <v>0</v>
      </c>
      <c r="N259" s="223">
        <f t="shared" si="546"/>
        <v>0</v>
      </c>
      <c r="R259" s="94"/>
    </row>
    <row r="260" spans="1:18" ht="24">
      <c r="A260" s="282" t="s">
        <v>738</v>
      </c>
      <c r="B260" s="295" t="s">
        <v>967</v>
      </c>
      <c r="C260" s="147" t="s">
        <v>966</v>
      </c>
      <c r="D260" s="236">
        <f>'Memória de Cálculo'!G260</f>
        <v>1</v>
      </c>
      <c r="E260" s="237"/>
      <c r="F260" s="267"/>
      <c r="G260" s="237"/>
      <c r="H260" s="236" t="s">
        <v>159</v>
      </c>
      <c r="I260" s="238">
        <v>33.36</v>
      </c>
      <c r="J260" s="238">
        <f t="shared" ref="J260" si="547">D260*I260</f>
        <v>33.36</v>
      </c>
      <c r="K260" s="266">
        <f t="shared" ref="K260" si="548">ROUND(I260*$K$10+I260,4)</f>
        <v>42.734200000000001</v>
      </c>
      <c r="L260" s="222">
        <f t="shared" si="544"/>
        <v>42.734200000000001</v>
      </c>
      <c r="M260" s="222">
        <f t="shared" si="545"/>
        <v>0</v>
      </c>
      <c r="N260" s="223">
        <f t="shared" si="546"/>
        <v>0</v>
      </c>
      <c r="R260" s="94"/>
    </row>
    <row r="261" spans="1:18" ht="12.75">
      <c r="A261" s="282" t="s">
        <v>739</v>
      </c>
      <c r="B261" s="295" t="s">
        <v>511</v>
      </c>
      <c r="C261" s="147" t="s">
        <v>512</v>
      </c>
      <c r="D261" s="236">
        <f>'Memória de Cálculo'!G261</f>
        <v>1</v>
      </c>
      <c r="E261" s="237"/>
      <c r="F261" s="267"/>
      <c r="G261" s="237"/>
      <c r="H261" s="236" t="s">
        <v>159</v>
      </c>
      <c r="I261" s="238">
        <v>60.18</v>
      </c>
      <c r="J261" s="238">
        <f t="shared" si="539"/>
        <v>60.18</v>
      </c>
      <c r="K261" s="266">
        <f t="shared" si="540"/>
        <v>77.090599999999995</v>
      </c>
      <c r="L261" s="222">
        <f t="shared" si="544"/>
        <v>77.090599999999995</v>
      </c>
      <c r="M261" s="222">
        <f t="shared" si="545"/>
        <v>0</v>
      </c>
      <c r="N261" s="223">
        <f t="shared" si="546"/>
        <v>0</v>
      </c>
      <c r="R261" s="94"/>
    </row>
    <row r="262" spans="1:18" ht="36">
      <c r="A262" s="282" t="s">
        <v>740</v>
      </c>
      <c r="B262" s="240" t="s">
        <v>539</v>
      </c>
      <c r="C262" s="147" t="s">
        <v>538</v>
      </c>
      <c r="D262" s="236">
        <f>'Memória de Cálculo'!G262</f>
        <v>4</v>
      </c>
      <c r="E262" s="237"/>
      <c r="F262" s="267"/>
      <c r="G262" s="237"/>
      <c r="H262" s="236" t="s">
        <v>159</v>
      </c>
      <c r="I262" s="238">
        <v>21.84</v>
      </c>
      <c r="J262" s="238">
        <f t="shared" ref="J262:J263" si="549">D262*I262</f>
        <v>87.36</v>
      </c>
      <c r="K262" s="266">
        <f t="shared" ref="K262:K263" si="550">ROUND(I262*$K$10+I262,4)</f>
        <v>27.977</v>
      </c>
      <c r="L262" s="222">
        <f t="shared" si="544"/>
        <v>111.908</v>
      </c>
      <c r="M262" s="222">
        <f t="shared" si="545"/>
        <v>0</v>
      </c>
      <c r="N262" s="223">
        <f t="shared" si="546"/>
        <v>0</v>
      </c>
      <c r="R262" s="94"/>
    </row>
    <row r="263" spans="1:18" ht="12.75">
      <c r="A263" s="282" t="s">
        <v>741</v>
      </c>
      <c r="B263" s="240" t="s">
        <v>540</v>
      </c>
      <c r="C263" s="292" t="s">
        <v>973</v>
      </c>
      <c r="D263" s="236">
        <f>'Memória de Cálculo'!G263</f>
        <v>2</v>
      </c>
      <c r="E263" s="237"/>
      <c r="F263" s="267"/>
      <c r="G263" s="237"/>
      <c r="H263" s="236" t="s">
        <v>159</v>
      </c>
      <c r="I263" s="238">
        <v>21.94</v>
      </c>
      <c r="J263" s="238">
        <f t="shared" si="549"/>
        <v>43.88</v>
      </c>
      <c r="K263" s="266">
        <f t="shared" si="550"/>
        <v>28.1051</v>
      </c>
      <c r="L263" s="222">
        <f t="shared" si="544"/>
        <v>56.2102</v>
      </c>
      <c r="M263" s="222">
        <f t="shared" si="545"/>
        <v>0</v>
      </c>
      <c r="N263" s="223">
        <f t="shared" si="546"/>
        <v>0</v>
      </c>
      <c r="R263" s="94"/>
    </row>
    <row r="264" spans="1:18" ht="24">
      <c r="A264" s="282" t="s">
        <v>742</v>
      </c>
      <c r="B264" s="240" t="s">
        <v>965</v>
      </c>
      <c r="C264" s="292" t="s">
        <v>972</v>
      </c>
      <c r="D264" s="236">
        <f>'Memória de Cálculo'!G264</f>
        <v>18</v>
      </c>
      <c r="E264" s="237"/>
      <c r="F264" s="267"/>
      <c r="G264" s="237"/>
      <c r="H264" s="236" t="s">
        <v>159</v>
      </c>
      <c r="I264" s="238">
        <v>21.67</v>
      </c>
      <c r="J264" s="238">
        <f t="shared" ref="J264:J265" si="551">D264*I264</f>
        <v>390.06000000000006</v>
      </c>
      <c r="K264" s="266">
        <f t="shared" ref="K264:K265" si="552">ROUND(I264*$K$10+I264,4)</f>
        <v>27.7593</v>
      </c>
      <c r="L264" s="222">
        <f t="shared" si="544"/>
        <v>499.66739999999999</v>
      </c>
      <c r="M264" s="222">
        <f t="shared" si="545"/>
        <v>0</v>
      </c>
      <c r="N264" s="223">
        <f t="shared" si="546"/>
        <v>0</v>
      </c>
      <c r="R264" s="94"/>
    </row>
    <row r="265" spans="1:18" ht="12.75">
      <c r="A265" s="282" t="s">
        <v>743</v>
      </c>
      <c r="B265" s="240" t="s">
        <v>541</v>
      </c>
      <c r="C265" s="292" t="s">
        <v>971</v>
      </c>
      <c r="D265" s="236">
        <f>'Memória de Cálculo'!G264</f>
        <v>18</v>
      </c>
      <c r="E265" s="237"/>
      <c r="F265" s="267"/>
      <c r="G265" s="237"/>
      <c r="H265" s="236" t="s">
        <v>159</v>
      </c>
      <c r="I265" s="238">
        <v>19.55</v>
      </c>
      <c r="J265" s="238">
        <f t="shared" si="551"/>
        <v>351.90000000000003</v>
      </c>
      <c r="K265" s="266">
        <f t="shared" si="552"/>
        <v>25.043600000000001</v>
      </c>
      <c r="L265" s="222">
        <f t="shared" si="544"/>
        <v>450.78480000000002</v>
      </c>
      <c r="M265" s="222">
        <f t="shared" si="545"/>
        <v>0</v>
      </c>
      <c r="N265" s="223">
        <f t="shared" si="546"/>
        <v>0</v>
      </c>
      <c r="R265" s="94"/>
    </row>
    <row r="266" spans="1:18" ht="12.75">
      <c r="A266" s="282" t="s">
        <v>744</v>
      </c>
      <c r="B266" s="240" t="s">
        <v>968</v>
      </c>
      <c r="C266" s="292" t="s">
        <v>969</v>
      </c>
      <c r="D266" s="236">
        <f>'Memória de Cálculo'!G265</f>
        <v>6</v>
      </c>
      <c r="E266" s="237"/>
      <c r="F266" s="267"/>
      <c r="G266" s="237"/>
      <c r="H266" s="236" t="s">
        <v>159</v>
      </c>
      <c r="I266" s="238">
        <v>19.579999999999998</v>
      </c>
      <c r="J266" s="238">
        <f t="shared" ref="J266" si="553">D266*I266</f>
        <v>117.47999999999999</v>
      </c>
      <c r="K266" s="266">
        <f t="shared" ref="K266" si="554">ROUND(I266*$K$10+I266,4)</f>
        <v>25.082000000000001</v>
      </c>
      <c r="L266" s="222">
        <f t="shared" si="544"/>
        <v>150.49200000000002</v>
      </c>
      <c r="M266" s="222">
        <f t="shared" si="545"/>
        <v>0</v>
      </c>
      <c r="N266" s="223">
        <f t="shared" si="546"/>
        <v>0</v>
      </c>
      <c r="R266" s="94"/>
    </row>
    <row r="267" spans="1:18" ht="36">
      <c r="A267" s="282" t="s">
        <v>745</v>
      </c>
      <c r="B267" s="240" t="s">
        <v>970</v>
      </c>
      <c r="C267" s="292" t="s">
        <v>990</v>
      </c>
      <c r="D267" s="236">
        <f>'Memória de Cálculo'!G266</f>
        <v>2</v>
      </c>
      <c r="E267" s="237"/>
      <c r="F267" s="267"/>
      <c r="G267" s="237"/>
      <c r="H267" s="236" t="s">
        <v>159</v>
      </c>
      <c r="I267" s="238">
        <v>19.579999999999998</v>
      </c>
      <c r="J267" s="238">
        <f t="shared" ref="J267" si="555">D267*I267</f>
        <v>39.159999999999997</v>
      </c>
      <c r="K267" s="266">
        <f t="shared" ref="K267" si="556">ROUND(I267*$K$10+I267,4)</f>
        <v>25.082000000000001</v>
      </c>
      <c r="L267" s="222">
        <f t="shared" si="544"/>
        <v>50.164000000000001</v>
      </c>
      <c r="M267" s="222">
        <f t="shared" si="545"/>
        <v>0</v>
      </c>
      <c r="N267" s="223">
        <f t="shared" si="546"/>
        <v>0</v>
      </c>
      <c r="R267" s="94"/>
    </row>
    <row r="268" spans="1:18" ht="12.75">
      <c r="A268" s="282" t="s">
        <v>746</v>
      </c>
      <c r="B268" s="240" t="s">
        <v>975</v>
      </c>
      <c r="C268" s="292" t="s">
        <v>974</v>
      </c>
      <c r="D268" s="236">
        <f>'Memória de Cálculo'!G267</f>
        <v>2</v>
      </c>
      <c r="E268" s="237"/>
      <c r="F268" s="267"/>
      <c r="G268" s="237"/>
      <c r="H268" s="236" t="s">
        <v>159</v>
      </c>
      <c r="I268" s="238">
        <v>21.78</v>
      </c>
      <c r="J268" s="238">
        <f t="shared" ref="J268" si="557">D268*I268</f>
        <v>43.56</v>
      </c>
      <c r="K268" s="266">
        <f t="shared" ref="K268" si="558">ROUND(I268*$K$10+I268,4)</f>
        <v>27.900200000000002</v>
      </c>
      <c r="L268" s="222">
        <f t="shared" si="544"/>
        <v>55.800400000000003</v>
      </c>
      <c r="M268" s="222">
        <f t="shared" si="545"/>
        <v>0</v>
      </c>
      <c r="N268" s="223">
        <f t="shared" si="546"/>
        <v>0</v>
      </c>
      <c r="R268" s="94"/>
    </row>
    <row r="269" spans="1:18" ht="24">
      <c r="A269" s="282" t="s">
        <v>747</v>
      </c>
      <c r="B269" s="295" t="s">
        <v>513</v>
      </c>
      <c r="C269" s="147" t="s">
        <v>514</v>
      </c>
      <c r="D269" s="236">
        <f>'Memória de Cálculo'!G269</f>
        <v>4</v>
      </c>
      <c r="E269" s="237"/>
      <c r="F269" s="267"/>
      <c r="G269" s="237"/>
      <c r="H269" s="236" t="s">
        <v>159</v>
      </c>
      <c r="I269" s="238">
        <v>204.93</v>
      </c>
      <c r="J269" s="238">
        <f t="shared" si="539"/>
        <v>819.72</v>
      </c>
      <c r="K269" s="266">
        <f t="shared" si="540"/>
        <v>262.51530000000002</v>
      </c>
      <c r="L269" s="222">
        <f t="shared" si="544"/>
        <v>1050.0612000000001</v>
      </c>
      <c r="M269" s="222">
        <f t="shared" si="545"/>
        <v>0</v>
      </c>
      <c r="N269" s="223">
        <f t="shared" si="546"/>
        <v>0</v>
      </c>
      <c r="R269" s="94"/>
    </row>
    <row r="270" spans="1:18" ht="36">
      <c r="A270" s="282" t="s">
        <v>748</v>
      </c>
      <c r="B270" s="295" t="s">
        <v>989</v>
      </c>
      <c r="C270" s="147" t="s">
        <v>988</v>
      </c>
      <c r="D270" s="236">
        <f>'Memória de Cálculo'!G270</f>
        <v>40.130000000000003</v>
      </c>
      <c r="E270" s="237"/>
      <c r="F270" s="267"/>
      <c r="G270" s="237"/>
      <c r="H270" s="236" t="s">
        <v>46</v>
      </c>
      <c r="I270" s="238">
        <v>174.22</v>
      </c>
      <c r="J270" s="238">
        <f t="shared" si="539"/>
        <v>6991.4486000000006</v>
      </c>
      <c r="K270" s="266">
        <f t="shared" si="540"/>
        <v>223.17580000000001</v>
      </c>
      <c r="L270" s="222">
        <f t="shared" si="544"/>
        <v>8956.0448540000016</v>
      </c>
      <c r="M270" s="222">
        <f t="shared" si="545"/>
        <v>0</v>
      </c>
      <c r="N270" s="223">
        <f t="shared" si="546"/>
        <v>0</v>
      </c>
      <c r="R270" s="94"/>
    </row>
    <row r="271" spans="1:18" ht="48">
      <c r="A271" s="282" t="s">
        <v>749</v>
      </c>
      <c r="B271" s="295" t="s">
        <v>515</v>
      </c>
      <c r="C271" s="147" t="s">
        <v>516</v>
      </c>
      <c r="D271" s="236">
        <f>'Memória de Cálculo'!G271</f>
        <v>12</v>
      </c>
      <c r="E271" s="237"/>
      <c r="F271" s="267"/>
      <c r="G271" s="237"/>
      <c r="H271" s="236" t="s">
        <v>159</v>
      </c>
      <c r="I271" s="238">
        <v>148.15</v>
      </c>
      <c r="J271" s="238">
        <f t="shared" si="539"/>
        <v>1777.8000000000002</v>
      </c>
      <c r="K271" s="266">
        <f t="shared" si="540"/>
        <v>189.78020000000001</v>
      </c>
      <c r="L271" s="222">
        <f t="shared" si="544"/>
        <v>2277.3624</v>
      </c>
      <c r="M271" s="222">
        <f t="shared" si="545"/>
        <v>0</v>
      </c>
      <c r="N271" s="223">
        <f t="shared" si="546"/>
        <v>0</v>
      </c>
      <c r="R271" s="94"/>
    </row>
    <row r="272" spans="1:18" ht="12.75">
      <c r="A272" s="282" t="s">
        <v>750</v>
      </c>
      <c r="B272" s="295" t="s">
        <v>517</v>
      </c>
      <c r="C272" s="147" t="s">
        <v>518</v>
      </c>
      <c r="D272" s="236">
        <f>'Memória de Cálculo'!G272</f>
        <v>1</v>
      </c>
      <c r="E272" s="237"/>
      <c r="F272" s="267"/>
      <c r="G272" s="237"/>
      <c r="H272" s="236" t="s">
        <v>159</v>
      </c>
      <c r="I272" s="238">
        <v>2907.68</v>
      </c>
      <c r="J272" s="238">
        <f t="shared" si="539"/>
        <v>2907.68</v>
      </c>
      <c r="K272" s="266">
        <f t="shared" si="540"/>
        <v>3724.7381</v>
      </c>
      <c r="L272" s="222">
        <f t="shared" si="544"/>
        <v>3724.7381</v>
      </c>
      <c r="M272" s="222">
        <f t="shared" si="545"/>
        <v>0</v>
      </c>
      <c r="N272" s="223">
        <f t="shared" si="546"/>
        <v>0</v>
      </c>
      <c r="R272" s="94"/>
    </row>
    <row r="273" spans="1:25" ht="60">
      <c r="A273" s="282" t="s">
        <v>976</v>
      </c>
      <c r="B273" s="295" t="s">
        <v>519</v>
      </c>
      <c r="C273" s="147" t="s">
        <v>520</v>
      </c>
      <c r="D273" s="236">
        <f>'Memória de Cálculo'!G273</f>
        <v>1</v>
      </c>
      <c r="E273" s="237"/>
      <c r="F273" s="267"/>
      <c r="G273" s="237"/>
      <c r="H273" s="236" t="s">
        <v>159</v>
      </c>
      <c r="I273" s="238">
        <v>478.67</v>
      </c>
      <c r="J273" s="238">
        <f t="shared" si="539"/>
        <v>478.67</v>
      </c>
      <c r="K273" s="266">
        <f t="shared" si="540"/>
        <v>613.17629999999997</v>
      </c>
      <c r="L273" s="222">
        <f t="shared" si="544"/>
        <v>613.17629999999997</v>
      </c>
      <c r="M273" s="222">
        <f t="shared" si="545"/>
        <v>0</v>
      </c>
      <c r="N273" s="223">
        <f t="shared" si="546"/>
        <v>0</v>
      </c>
      <c r="R273" s="94"/>
    </row>
    <row r="274" spans="1:25" ht="36">
      <c r="A274" s="282" t="s">
        <v>977</v>
      </c>
      <c r="B274" s="295" t="s">
        <v>521</v>
      </c>
      <c r="C274" s="147" t="s">
        <v>522</v>
      </c>
      <c r="D274" s="236">
        <f>'Memória de Cálculo'!G274</f>
        <v>1</v>
      </c>
      <c r="E274" s="237"/>
      <c r="F274" s="267"/>
      <c r="G274" s="237"/>
      <c r="H274" s="236" t="s">
        <v>159</v>
      </c>
      <c r="I274" s="238">
        <v>963.22</v>
      </c>
      <c r="J274" s="238">
        <f t="shared" si="539"/>
        <v>963.22</v>
      </c>
      <c r="K274" s="266">
        <f t="shared" si="540"/>
        <v>1233.8848</v>
      </c>
      <c r="L274" s="222">
        <f t="shared" si="544"/>
        <v>1233.8848</v>
      </c>
      <c r="M274" s="222">
        <f t="shared" si="545"/>
        <v>0</v>
      </c>
      <c r="N274" s="223">
        <f t="shared" si="546"/>
        <v>0</v>
      </c>
      <c r="R274" s="94"/>
    </row>
    <row r="275" spans="1:25" ht="36">
      <c r="A275" s="282" t="s">
        <v>978</v>
      </c>
      <c r="B275" s="295" t="s">
        <v>523</v>
      </c>
      <c r="C275" s="147" t="s">
        <v>524</v>
      </c>
      <c r="D275" s="236">
        <f>'Memória de Cálculo'!G275</f>
        <v>1</v>
      </c>
      <c r="E275" s="237"/>
      <c r="F275" s="267"/>
      <c r="G275" s="237"/>
      <c r="H275" s="236" t="s">
        <v>159</v>
      </c>
      <c r="I275" s="238">
        <v>405.16</v>
      </c>
      <c r="J275" s="238">
        <f t="shared" si="539"/>
        <v>405.16</v>
      </c>
      <c r="K275" s="266">
        <f t="shared" si="540"/>
        <v>519.01</v>
      </c>
      <c r="L275" s="222">
        <f t="shared" si="544"/>
        <v>519.01</v>
      </c>
      <c r="M275" s="222">
        <f t="shared" si="545"/>
        <v>0</v>
      </c>
      <c r="N275" s="223">
        <f t="shared" si="546"/>
        <v>0</v>
      </c>
      <c r="R275" s="94"/>
    </row>
    <row r="276" spans="1:25" ht="15" customHeight="1">
      <c r="A276" s="282" t="s">
        <v>979</v>
      </c>
      <c r="B276" s="295" t="s">
        <v>525</v>
      </c>
      <c r="C276" s="147" t="s">
        <v>526</v>
      </c>
      <c r="D276" s="236">
        <f>'Memória de Cálculo'!G276</f>
        <v>1</v>
      </c>
      <c r="E276" s="237"/>
      <c r="F276" s="267"/>
      <c r="G276" s="237"/>
      <c r="H276" s="236" t="s">
        <v>159</v>
      </c>
      <c r="I276" s="238">
        <v>2262.4</v>
      </c>
      <c r="J276" s="238">
        <f t="shared" si="539"/>
        <v>2262.4</v>
      </c>
      <c r="K276" s="266">
        <f t="shared" si="540"/>
        <v>2898.1343999999999</v>
      </c>
      <c r="L276" s="222">
        <f t="shared" si="544"/>
        <v>2898.1343999999999</v>
      </c>
      <c r="M276" s="222">
        <f t="shared" si="545"/>
        <v>0</v>
      </c>
      <c r="N276" s="223">
        <f t="shared" si="546"/>
        <v>0</v>
      </c>
      <c r="R276" s="94"/>
    </row>
    <row r="277" spans="1:25" ht="12.75">
      <c r="A277" s="282" t="s">
        <v>980</v>
      </c>
      <c r="B277" s="295" t="s">
        <v>527</v>
      </c>
      <c r="C277" s="147" t="s">
        <v>528</v>
      </c>
      <c r="D277" s="236">
        <f>'Memória de Cálculo'!G277</f>
        <v>1</v>
      </c>
      <c r="E277" s="237"/>
      <c r="F277" s="267"/>
      <c r="G277" s="237"/>
      <c r="H277" s="236" t="s">
        <v>159</v>
      </c>
      <c r="I277" s="238">
        <v>742.13</v>
      </c>
      <c r="J277" s="238">
        <f t="shared" si="539"/>
        <v>742.13</v>
      </c>
      <c r="K277" s="266">
        <f t="shared" si="540"/>
        <v>950.66849999999999</v>
      </c>
      <c r="L277" s="222">
        <f t="shared" si="544"/>
        <v>950.66849999999999</v>
      </c>
      <c r="M277" s="222">
        <f t="shared" si="545"/>
        <v>0</v>
      </c>
      <c r="N277" s="223">
        <f t="shared" si="546"/>
        <v>0</v>
      </c>
      <c r="R277" s="94"/>
    </row>
    <row r="278" spans="1:25" ht="12.75">
      <c r="A278" s="281">
        <v>17</v>
      </c>
      <c r="B278" s="96"/>
      <c r="C278" s="97" t="s">
        <v>117</v>
      </c>
      <c r="D278" s="255"/>
      <c r="E278" s="174"/>
      <c r="F278" s="174"/>
      <c r="G278" s="174"/>
      <c r="H278" s="174"/>
      <c r="I278" s="174"/>
      <c r="J278" s="174"/>
      <c r="K278" s="95" t="s">
        <v>43</v>
      </c>
      <c r="L278" s="175">
        <f>SUM(L279:L284)</f>
        <v>19120.579089999999</v>
      </c>
      <c r="M278" s="175">
        <f>SUM(M284)</f>
        <v>0</v>
      </c>
      <c r="N278" s="195">
        <f>SUM(N284)</f>
        <v>0</v>
      </c>
      <c r="R278" s="94"/>
    </row>
    <row r="279" spans="1:25" ht="36">
      <c r="A279" s="290" t="s">
        <v>758</v>
      </c>
      <c r="B279" s="84" t="s">
        <v>366</v>
      </c>
      <c r="C279" s="149" t="s">
        <v>365</v>
      </c>
      <c r="D279" s="236">
        <f>'Memória de Cálculo'!G279</f>
        <v>3</v>
      </c>
      <c r="E279" s="92">
        <v>0</v>
      </c>
      <c r="F279" s="93"/>
      <c r="G279" s="92">
        <f t="shared" ref="G279:G282" si="559">E279+F279</f>
        <v>0</v>
      </c>
      <c r="H279" s="91" t="s">
        <v>159</v>
      </c>
      <c r="I279" s="89">
        <v>308.60000000000002</v>
      </c>
      <c r="J279" s="82">
        <f t="shared" ref="J279:J282" si="560">D279*I279</f>
        <v>925.80000000000007</v>
      </c>
      <c r="K279" s="86">
        <f t="shared" ref="K279:K282" si="561">ROUND(I279*$K$10+I279,4)</f>
        <v>395.31659999999999</v>
      </c>
      <c r="L279" s="144">
        <f t="shared" ref="L279:L282" si="562">D279*K279</f>
        <v>1185.9497999999999</v>
      </c>
      <c r="M279" s="144">
        <f t="shared" ref="M279:M282" si="563">F279*K279</f>
        <v>0</v>
      </c>
      <c r="N279" s="160">
        <f t="shared" ref="N279:N282" si="564">G279*K279</f>
        <v>0</v>
      </c>
      <c r="R279" s="94"/>
    </row>
    <row r="280" spans="1:25" ht="36">
      <c r="A280" s="290" t="s">
        <v>759</v>
      </c>
      <c r="B280" s="84" t="s">
        <v>369</v>
      </c>
      <c r="C280" s="149" t="s">
        <v>367</v>
      </c>
      <c r="D280" s="236">
        <f>'Memória de Cálculo'!G280</f>
        <v>2</v>
      </c>
      <c r="E280" s="92">
        <v>0</v>
      </c>
      <c r="F280" s="93"/>
      <c r="G280" s="92">
        <f t="shared" si="559"/>
        <v>0</v>
      </c>
      <c r="H280" s="91" t="s">
        <v>159</v>
      </c>
      <c r="I280" s="89">
        <v>797.17</v>
      </c>
      <c r="J280" s="82">
        <f t="shared" si="560"/>
        <v>1594.34</v>
      </c>
      <c r="K280" s="86">
        <f t="shared" si="561"/>
        <v>1021.1748</v>
      </c>
      <c r="L280" s="144">
        <f t="shared" si="562"/>
        <v>2042.3496</v>
      </c>
      <c r="M280" s="144">
        <f t="shared" si="563"/>
        <v>0</v>
      </c>
      <c r="N280" s="160">
        <f t="shared" si="564"/>
        <v>0</v>
      </c>
      <c r="R280" s="94"/>
    </row>
    <row r="281" spans="1:25" ht="24">
      <c r="A281" s="290" t="s">
        <v>760</v>
      </c>
      <c r="B281" s="84" t="s">
        <v>370</v>
      </c>
      <c r="C281" s="149" t="s">
        <v>368</v>
      </c>
      <c r="D281" s="236">
        <f>'Memória de Cálculo'!G281</f>
        <v>1</v>
      </c>
      <c r="E281" s="92">
        <v>0</v>
      </c>
      <c r="F281" s="93"/>
      <c r="G281" s="92">
        <f t="shared" si="559"/>
        <v>0</v>
      </c>
      <c r="H281" s="91" t="s">
        <v>159</v>
      </c>
      <c r="I281" s="89">
        <v>683.01</v>
      </c>
      <c r="J281" s="82">
        <f t="shared" si="560"/>
        <v>683.01</v>
      </c>
      <c r="K281" s="86">
        <f t="shared" si="561"/>
        <v>874.93579999999997</v>
      </c>
      <c r="L281" s="144">
        <f t="shared" si="562"/>
        <v>874.93579999999997</v>
      </c>
      <c r="M281" s="144">
        <f t="shared" si="563"/>
        <v>0</v>
      </c>
      <c r="N281" s="160">
        <f t="shared" si="564"/>
        <v>0</v>
      </c>
      <c r="R281" s="94"/>
    </row>
    <row r="282" spans="1:25" ht="15" customHeight="1">
      <c r="A282" s="290" t="s">
        <v>761</v>
      </c>
      <c r="B282" s="84" t="s">
        <v>371</v>
      </c>
      <c r="C282" s="149" t="s">
        <v>372</v>
      </c>
      <c r="D282" s="236">
        <f>'Memória de Cálculo'!G282</f>
        <v>1</v>
      </c>
      <c r="E282" s="92">
        <v>0</v>
      </c>
      <c r="F282" s="93"/>
      <c r="G282" s="92">
        <f t="shared" si="559"/>
        <v>0</v>
      </c>
      <c r="H282" s="91" t="s">
        <v>364</v>
      </c>
      <c r="I282" s="89">
        <v>3094.19</v>
      </c>
      <c r="J282" s="82">
        <f t="shared" si="560"/>
        <v>3094.19</v>
      </c>
      <c r="K282" s="86">
        <f t="shared" si="561"/>
        <v>3963.6574000000001</v>
      </c>
      <c r="L282" s="144">
        <f t="shared" si="562"/>
        <v>3963.6574000000001</v>
      </c>
      <c r="M282" s="144">
        <f t="shared" si="563"/>
        <v>0</v>
      </c>
      <c r="N282" s="160">
        <f t="shared" si="564"/>
        <v>0</v>
      </c>
      <c r="R282" s="94"/>
    </row>
    <row r="283" spans="1:25" s="7" customFormat="1" ht="12.75" customHeight="1">
      <c r="A283" s="290" t="s">
        <v>762</v>
      </c>
      <c r="B283" s="84">
        <v>11186</v>
      </c>
      <c r="C283" s="149" t="s">
        <v>556</v>
      </c>
      <c r="D283" s="236">
        <f>'Memória de Cálculo'!G283</f>
        <v>12</v>
      </c>
      <c r="E283" s="92">
        <v>0</v>
      </c>
      <c r="F283" s="93"/>
      <c r="G283" s="92">
        <f t="shared" ref="G283" si="565">E283+F283</f>
        <v>0</v>
      </c>
      <c r="H283" s="91" t="s">
        <v>70</v>
      </c>
      <c r="I283" s="89">
        <v>329.66</v>
      </c>
      <c r="J283" s="82">
        <f t="shared" ref="J283" si="566">D283*I283</f>
        <v>3955.92</v>
      </c>
      <c r="K283" s="86">
        <f t="shared" ref="K283" si="567">ROUND(I283*$K$10+I283,4)</f>
        <v>422.29450000000003</v>
      </c>
      <c r="L283" s="144">
        <f t="shared" ref="L283" si="568">D283*K283</f>
        <v>5067.5340000000006</v>
      </c>
      <c r="M283" s="144">
        <f t="shared" ref="M283" si="569">F283*K283</f>
        <v>0</v>
      </c>
      <c r="N283" s="160">
        <f t="shared" ref="N283" si="570">G283*K283</f>
        <v>0</v>
      </c>
      <c r="O283" s="10"/>
      <c r="P283" s="6"/>
      <c r="Q283" s="6"/>
      <c r="R283" s="6"/>
      <c r="S283" s="6"/>
      <c r="T283" s="6"/>
      <c r="U283" s="6"/>
      <c r="V283" s="6"/>
      <c r="W283" s="6"/>
      <c r="X283" s="6"/>
      <c r="Y283" s="6"/>
    </row>
    <row r="284" spans="1:25" s="7" customFormat="1" ht="33.75" customHeight="1">
      <c r="A284" s="290" t="s">
        <v>763</v>
      </c>
      <c r="B284" s="84" t="s">
        <v>79</v>
      </c>
      <c r="C284" s="85" t="s">
        <v>80</v>
      </c>
      <c r="D284" s="236">
        <f>'Memória de Cálculo'!G284</f>
        <v>790.7</v>
      </c>
      <c r="E284" s="92">
        <v>0</v>
      </c>
      <c r="F284" s="93"/>
      <c r="G284" s="92">
        <f t="shared" ref="G284" si="571">E284+F284</f>
        <v>0</v>
      </c>
      <c r="H284" s="91" t="s">
        <v>70</v>
      </c>
      <c r="I284" s="89">
        <v>5.91</v>
      </c>
      <c r="J284" s="82">
        <f t="shared" ref="J284" si="572">D284*I284</f>
        <v>4673.0370000000003</v>
      </c>
      <c r="K284" s="86">
        <f t="shared" ref="K284" si="573">ROUND(I284*$K$10+I284,4)</f>
        <v>7.5707000000000004</v>
      </c>
      <c r="L284" s="144">
        <f t="shared" ref="L284" si="574">D284*K284</f>
        <v>5986.1524900000004</v>
      </c>
      <c r="M284" s="144">
        <f t="shared" ref="M284" si="575">F284*K284</f>
        <v>0</v>
      </c>
      <c r="N284" s="160">
        <f t="shared" ref="N284" si="576">G284*K284</f>
        <v>0</v>
      </c>
      <c r="O284" s="10"/>
      <c r="P284" s="6"/>
      <c r="Q284" s="13"/>
      <c r="R284" s="13"/>
      <c r="S284" s="13"/>
      <c r="T284" s="13"/>
      <c r="U284" s="13"/>
      <c r="V284" s="13"/>
      <c r="W284" s="13"/>
      <c r="X284" s="13"/>
      <c r="Y284" s="13"/>
    </row>
    <row r="285" spans="1:25" s="7" customFormat="1" ht="12.75" customHeight="1">
      <c r="A285" s="282"/>
      <c r="B285" s="295"/>
      <c r="C285" s="79"/>
      <c r="D285" s="259"/>
      <c r="E285" s="183"/>
      <c r="F285" s="184"/>
      <c r="G285" s="171"/>
      <c r="H285" s="183"/>
      <c r="I285" s="185"/>
      <c r="J285" s="186"/>
      <c r="K285" s="187" t="s">
        <v>118</v>
      </c>
      <c r="L285" s="241">
        <f>SUM(L11,L18,L62,L74,L79,L98,L112,L140,L153,L109,L182,L194,L221,L231,L242,L250,L278)</f>
        <v>1292956.4088360004</v>
      </c>
      <c r="M285" s="241">
        <f>SUM(M11,M18,M62,M74,M79,M98,M112,M140,M153,M109,M182,M194,M221,M231,M242,M250,M278)</f>
        <v>0</v>
      </c>
      <c r="N285" s="242">
        <f>SUM(N11,N18,N62,N74,N79,N98,N112,N140,N153,N109,N182,N194,N221,N231,N242,N250,N278)</f>
        <v>0</v>
      </c>
      <c r="O285" s="10"/>
      <c r="P285" s="6"/>
      <c r="Q285" s="13"/>
      <c r="R285" s="13"/>
      <c r="S285" s="13"/>
      <c r="T285" s="13"/>
      <c r="U285" s="13"/>
      <c r="V285" s="13"/>
      <c r="W285" s="13"/>
      <c r="X285" s="13"/>
      <c r="Y285" s="13"/>
    </row>
    <row r="286" spans="1:25" s="7" customFormat="1" ht="37.15" customHeight="1">
      <c r="A286" s="319" t="s">
        <v>47</v>
      </c>
      <c r="B286" s="320"/>
      <c r="C286" s="321"/>
      <c r="D286" s="322" t="s">
        <v>999</v>
      </c>
      <c r="E286" s="318"/>
      <c r="F286" s="318"/>
      <c r="G286" s="318"/>
      <c r="H286" s="317" t="s">
        <v>49</v>
      </c>
      <c r="I286" s="407"/>
      <c r="J286" s="317" t="s">
        <v>50</v>
      </c>
      <c r="K286" s="318"/>
      <c r="L286" s="188">
        <f>L285/L285</f>
        <v>1</v>
      </c>
      <c r="M286" s="188">
        <f>M285/L285</f>
        <v>0</v>
      </c>
      <c r="N286" s="198">
        <f>N285/L285</f>
        <v>0</v>
      </c>
      <c r="O286" s="10"/>
      <c r="P286" s="6"/>
      <c r="Q286" s="6"/>
      <c r="R286" s="6"/>
      <c r="S286" s="6"/>
      <c r="T286" s="6"/>
      <c r="U286" s="6"/>
      <c r="V286" s="6"/>
      <c r="W286" s="6"/>
      <c r="X286" s="6"/>
      <c r="Y286" s="6"/>
    </row>
    <row r="287" spans="1:25" s="7" customFormat="1" ht="12.75" customHeight="1">
      <c r="A287" s="408"/>
      <c r="B287" s="409"/>
      <c r="C287" s="410"/>
      <c r="D287" s="420"/>
      <c r="E287" s="421"/>
      <c r="F287" s="429"/>
      <c r="G287" s="430"/>
      <c r="H287" s="431"/>
      <c r="I287" s="432"/>
      <c r="J287" s="434"/>
      <c r="K287" s="443"/>
      <c r="L287" s="308" t="s">
        <v>59</v>
      </c>
      <c r="M287" s="309"/>
      <c r="N287" s="310"/>
      <c r="O287" s="10"/>
      <c r="P287" s="6"/>
      <c r="Q287" s="6"/>
      <c r="R287" s="6"/>
      <c r="S287" s="6"/>
      <c r="T287" s="6"/>
      <c r="U287" s="6"/>
      <c r="V287" s="6"/>
      <c r="W287" s="6"/>
      <c r="X287" s="6"/>
      <c r="Y287" s="6"/>
    </row>
    <row r="288" spans="1:25" s="7" customFormat="1" ht="42" customHeight="1">
      <c r="A288" s="347" t="s">
        <v>51</v>
      </c>
      <c r="B288" s="348"/>
      <c r="C288" s="348"/>
      <c r="D288" s="350" t="s">
        <v>52</v>
      </c>
      <c r="E288" s="426"/>
      <c r="F288" s="350" t="s">
        <v>52</v>
      </c>
      <c r="G288" s="426"/>
      <c r="H288" s="434" t="s">
        <v>52</v>
      </c>
      <c r="I288" s="439"/>
      <c r="J288" s="444" t="s">
        <v>53</v>
      </c>
      <c r="K288" s="445"/>
      <c r="L288" s="441">
        <f>L285</f>
        <v>1292956.4088360004</v>
      </c>
      <c r="M288" s="309"/>
      <c r="N288" s="310"/>
      <c r="O288" s="10"/>
      <c r="P288" s="6"/>
      <c r="Q288" s="6"/>
      <c r="R288" s="6"/>
      <c r="S288" s="6"/>
      <c r="T288" s="6"/>
      <c r="U288" s="6"/>
      <c r="V288" s="6"/>
      <c r="W288" s="6"/>
      <c r="X288" s="6"/>
      <c r="Y288" s="6"/>
    </row>
    <row r="289" spans="1:25" s="7" customFormat="1" ht="12.75" customHeight="1">
      <c r="A289" s="461" t="s">
        <v>54</v>
      </c>
      <c r="B289" s="413"/>
      <c r="C289" s="413"/>
      <c r="D289" s="346" t="s">
        <v>55</v>
      </c>
      <c r="E289" s="422"/>
      <c r="F289" s="446" t="s">
        <v>530</v>
      </c>
      <c r="G289" s="448"/>
      <c r="H289" s="435"/>
      <c r="I289" s="433"/>
      <c r="J289" s="446"/>
      <c r="K289" s="447"/>
      <c r="L289" s="428"/>
      <c r="M289" s="309"/>
      <c r="N289" s="310"/>
      <c r="O289" s="10"/>
      <c r="P289" s="6"/>
      <c r="Q289" s="6"/>
      <c r="R289" s="6"/>
      <c r="S289" s="6"/>
      <c r="T289" s="6"/>
      <c r="U289" s="6"/>
      <c r="V289" s="6"/>
      <c r="W289" s="6"/>
      <c r="X289" s="6"/>
      <c r="Y289" s="6"/>
    </row>
    <row r="290" spans="1:25" s="7" customFormat="1" ht="12.75" customHeight="1">
      <c r="A290" s="464" t="s">
        <v>56</v>
      </c>
      <c r="B290" s="414"/>
      <c r="C290" s="414"/>
      <c r="D290" s="424"/>
      <c r="E290" s="422"/>
      <c r="F290" s="449"/>
      <c r="G290" s="448"/>
      <c r="H290" s="436"/>
      <c r="I290" s="433"/>
      <c r="J290" s="446"/>
      <c r="K290" s="447"/>
      <c r="L290" s="442" t="s">
        <v>994</v>
      </c>
      <c r="M290" s="345"/>
      <c r="N290" s="310"/>
      <c r="O290" s="10"/>
      <c r="P290" s="20"/>
      <c r="Q290" s="20"/>
      <c r="R290" s="20"/>
      <c r="S290" s="20"/>
      <c r="T290" s="20"/>
      <c r="U290" s="20"/>
      <c r="V290" s="20"/>
      <c r="W290" s="20"/>
      <c r="X290" s="20"/>
      <c r="Y290" s="20"/>
    </row>
    <row r="291" spans="1:25" s="7" customFormat="1" ht="12.75" customHeight="1">
      <c r="A291" s="528" t="s">
        <v>57</v>
      </c>
      <c r="B291" s="419"/>
      <c r="C291" s="419"/>
      <c r="D291" s="418" t="s">
        <v>58</v>
      </c>
      <c r="E291" s="427"/>
      <c r="F291" s="437" t="s">
        <v>531</v>
      </c>
      <c r="G291" s="438"/>
      <c r="H291" s="437"/>
      <c r="I291" s="440"/>
      <c r="J291" s="437"/>
      <c r="K291" s="438"/>
      <c r="L291" s="428"/>
      <c r="M291" s="345"/>
      <c r="N291" s="310"/>
      <c r="O291" s="10"/>
      <c r="P291" s="20"/>
      <c r="Q291" s="20"/>
      <c r="R291" s="20"/>
      <c r="S291" s="20"/>
      <c r="T291" s="20"/>
      <c r="U291" s="20"/>
      <c r="V291" s="20"/>
      <c r="W291" s="20"/>
      <c r="X291" s="20"/>
      <c r="Y291" s="20"/>
    </row>
    <row r="292" spans="1:25" s="7" customFormat="1" ht="27.75" customHeight="1" thickBot="1">
      <c r="A292" s="411" t="s">
        <v>995</v>
      </c>
      <c r="B292" s="412"/>
      <c r="C292" s="412"/>
      <c r="D292" s="412"/>
      <c r="E292" s="412"/>
      <c r="F292" s="412"/>
      <c r="G292" s="412"/>
      <c r="H292" s="412"/>
      <c r="I292" s="412"/>
      <c r="J292" s="412"/>
      <c r="K292" s="412"/>
      <c r="L292" s="343"/>
      <c r="M292" s="343"/>
      <c r="N292" s="344"/>
      <c r="O292" s="10"/>
      <c r="P292" s="20"/>
      <c r="Q292" s="20"/>
      <c r="R292" s="20"/>
      <c r="S292" s="20"/>
      <c r="T292" s="20"/>
      <c r="U292" s="20"/>
      <c r="V292" s="20"/>
      <c r="W292" s="20"/>
      <c r="X292" s="20"/>
      <c r="Y292" s="20"/>
    </row>
    <row r="293" spans="1:25" s="7" customFormat="1" ht="12.75" customHeight="1">
      <c r="A293" s="22"/>
      <c r="B293" s="23"/>
      <c r="C293" s="24"/>
      <c r="D293" s="260"/>
      <c r="E293" s="22"/>
      <c r="F293" s="31"/>
      <c r="G293" s="25"/>
      <c r="H293" s="40"/>
      <c r="I293" s="37"/>
      <c r="J293" s="26"/>
      <c r="K293" s="21"/>
      <c r="L293" s="13"/>
      <c r="M293" s="13"/>
      <c r="N293" s="13"/>
      <c r="O293" s="10"/>
      <c r="P293" s="20"/>
      <c r="Q293" s="20"/>
      <c r="R293" s="20"/>
      <c r="S293" s="20"/>
      <c r="T293" s="20"/>
      <c r="U293" s="20"/>
      <c r="V293" s="20"/>
      <c r="W293" s="20"/>
      <c r="X293" s="20"/>
      <c r="Y293" s="20"/>
    </row>
    <row r="294" spans="1:25" s="7" customFormat="1" ht="12.75" customHeight="1">
      <c r="A294" s="22"/>
      <c r="B294" s="23"/>
      <c r="C294" s="24"/>
      <c r="D294" s="260"/>
      <c r="E294" s="22"/>
      <c r="F294" s="31"/>
      <c r="G294" s="25"/>
      <c r="H294" s="40"/>
      <c r="I294" s="37"/>
      <c r="J294" s="26"/>
      <c r="K294" s="21"/>
      <c r="L294" s="13"/>
      <c r="M294" s="27"/>
      <c r="N294" s="13"/>
      <c r="O294" s="10"/>
      <c r="P294" s="20"/>
      <c r="Q294" s="20"/>
      <c r="R294" s="20"/>
      <c r="S294" s="20"/>
      <c r="T294" s="20"/>
      <c r="U294" s="20"/>
      <c r="V294" s="20"/>
      <c r="W294" s="20"/>
      <c r="X294" s="20"/>
      <c r="Y294" s="20"/>
    </row>
    <row r="295" spans="1:25" s="7" customFormat="1" ht="12.75" customHeight="1">
      <c r="A295" s="22"/>
      <c r="B295" s="23"/>
      <c r="C295" s="24"/>
      <c r="D295" s="260"/>
      <c r="E295" s="22"/>
      <c r="F295" s="31"/>
      <c r="G295" s="25"/>
      <c r="H295" s="40"/>
      <c r="I295" s="37"/>
      <c r="J295" s="26"/>
      <c r="K295" s="21"/>
      <c r="L295" s="28"/>
      <c r="M295" s="28"/>
      <c r="N295" s="28"/>
      <c r="O295" s="10"/>
      <c r="P295" s="20"/>
      <c r="Q295" s="20"/>
      <c r="R295" s="20"/>
      <c r="S295" s="20"/>
      <c r="T295" s="20"/>
      <c r="U295" s="20"/>
      <c r="V295" s="20"/>
      <c r="W295" s="20"/>
      <c r="X295" s="20"/>
      <c r="Y295" s="20"/>
    </row>
    <row r="296" spans="1:25" s="7" customFormat="1" ht="12.75" customHeight="1">
      <c r="A296" s="22"/>
      <c r="B296" s="23"/>
      <c r="C296" s="24"/>
      <c r="D296" s="260"/>
      <c r="E296" s="22"/>
      <c r="F296" s="31"/>
      <c r="G296" s="25"/>
      <c r="H296" s="40"/>
      <c r="I296" s="37"/>
      <c r="J296" s="26"/>
      <c r="K296" s="21"/>
      <c r="L296" s="13"/>
      <c r="M296" s="29"/>
      <c r="N296" s="13"/>
      <c r="O296" s="10"/>
      <c r="P296" s="20"/>
      <c r="Q296" s="20"/>
      <c r="R296" s="20"/>
      <c r="S296" s="20"/>
      <c r="T296" s="20"/>
      <c r="U296" s="20"/>
      <c r="V296" s="20"/>
      <c r="W296" s="20"/>
      <c r="X296" s="20"/>
      <c r="Y296" s="20"/>
    </row>
    <row r="297" spans="1:25" s="7" customFormat="1" ht="12.75" customHeight="1">
      <c r="A297" s="22"/>
      <c r="B297" s="23"/>
      <c r="C297" s="24"/>
      <c r="D297" s="260"/>
      <c r="E297" s="22"/>
      <c r="F297" s="31"/>
      <c r="G297" s="25"/>
      <c r="H297" s="40"/>
      <c r="I297" s="37"/>
      <c r="J297" s="26"/>
      <c r="K297" s="21"/>
      <c r="L297" s="13"/>
      <c r="M297" s="13"/>
      <c r="N297" s="13"/>
      <c r="O297" s="10"/>
      <c r="P297" s="20"/>
      <c r="Q297" s="20"/>
      <c r="R297" s="20"/>
      <c r="S297" s="20"/>
      <c r="T297" s="20"/>
      <c r="U297" s="20"/>
      <c r="V297" s="20"/>
      <c r="W297" s="20"/>
      <c r="X297" s="20"/>
      <c r="Y297" s="20"/>
    </row>
    <row r="298" spans="1:25" s="7" customFormat="1" ht="12.75" customHeight="1">
      <c r="A298" s="22"/>
      <c r="B298" s="23"/>
      <c r="C298" s="24"/>
      <c r="D298" s="260"/>
      <c r="E298" s="22"/>
      <c r="F298" s="31"/>
      <c r="G298" s="25"/>
      <c r="H298" s="40"/>
      <c r="I298" s="37"/>
      <c r="J298" s="26"/>
      <c r="K298" s="21"/>
      <c r="L298" s="13"/>
      <c r="M298" s="13"/>
      <c r="N298" s="13"/>
      <c r="O298" s="10"/>
      <c r="P298" s="20"/>
      <c r="Q298" s="20"/>
      <c r="R298" s="20"/>
      <c r="S298" s="20"/>
      <c r="T298" s="20"/>
      <c r="U298" s="20"/>
      <c r="V298" s="20"/>
      <c r="W298" s="20"/>
      <c r="X298" s="20"/>
      <c r="Y298" s="20"/>
    </row>
    <row r="299" spans="1:25" s="7" customFormat="1" ht="12.75" customHeight="1">
      <c r="A299" s="22"/>
      <c r="B299" s="23"/>
      <c r="C299" s="24"/>
      <c r="D299" s="260"/>
      <c r="E299" s="22"/>
      <c r="F299" s="31"/>
      <c r="G299" s="25"/>
      <c r="H299" s="40"/>
      <c r="I299" s="37"/>
      <c r="J299" s="26"/>
      <c r="K299" s="21"/>
      <c r="L299" s="28"/>
      <c r="M299" s="13"/>
      <c r="N299" s="13"/>
      <c r="O299" s="10"/>
      <c r="P299" s="20"/>
      <c r="Q299" s="20"/>
      <c r="R299" s="20"/>
      <c r="S299" s="20"/>
      <c r="T299" s="20"/>
      <c r="U299" s="20"/>
      <c r="V299" s="20"/>
      <c r="W299" s="20"/>
      <c r="X299" s="20"/>
      <c r="Y299" s="20"/>
    </row>
    <row r="300" spans="1:25" s="7" customFormat="1" ht="12.75" customHeight="1">
      <c r="A300" s="22"/>
      <c r="B300" s="23"/>
      <c r="C300" s="24"/>
      <c r="D300" s="260"/>
      <c r="E300" s="22"/>
      <c r="F300" s="31"/>
      <c r="G300" s="25"/>
      <c r="H300" s="40"/>
      <c r="I300" s="37"/>
      <c r="J300" s="26"/>
      <c r="K300" s="21"/>
      <c r="L300" s="13"/>
      <c r="M300" s="13"/>
      <c r="N300" s="13"/>
      <c r="O300" s="10"/>
      <c r="P300" s="20"/>
      <c r="Q300" s="20"/>
      <c r="R300" s="20"/>
      <c r="S300" s="20"/>
      <c r="T300" s="20"/>
      <c r="U300" s="20"/>
      <c r="V300" s="20"/>
      <c r="W300" s="20"/>
      <c r="X300" s="20"/>
      <c r="Y300" s="20"/>
    </row>
    <row r="301" spans="1:25" s="7" customFormat="1" ht="12.75" customHeight="1">
      <c r="A301" s="22"/>
      <c r="B301" s="23"/>
      <c r="C301" s="24"/>
      <c r="D301" s="260"/>
      <c r="E301" s="22"/>
      <c r="F301" s="31"/>
      <c r="G301" s="25"/>
      <c r="H301" s="40"/>
      <c r="I301" s="37"/>
      <c r="J301" s="26"/>
      <c r="K301" s="21"/>
      <c r="L301" s="13"/>
      <c r="M301" s="13"/>
      <c r="N301" s="13"/>
      <c r="O301" s="10"/>
      <c r="P301" s="20"/>
      <c r="Q301" s="20"/>
      <c r="R301" s="20"/>
      <c r="S301" s="20"/>
      <c r="T301" s="20"/>
      <c r="U301" s="20"/>
      <c r="V301" s="20"/>
      <c r="W301" s="20"/>
      <c r="X301" s="20"/>
      <c r="Y301" s="20"/>
    </row>
    <row r="302" spans="1:25" s="7" customFormat="1" ht="12.75" customHeight="1">
      <c r="A302" s="22"/>
      <c r="B302" s="23"/>
      <c r="C302" s="24"/>
      <c r="D302" s="260"/>
      <c r="E302" s="22"/>
      <c r="F302" s="31"/>
      <c r="G302" s="25"/>
      <c r="H302" s="40"/>
      <c r="I302" s="37"/>
      <c r="J302" s="26"/>
      <c r="K302" s="21"/>
      <c r="L302" s="13"/>
      <c r="M302" s="13"/>
      <c r="N302" s="13"/>
      <c r="O302" s="10"/>
      <c r="P302" s="20"/>
      <c r="Q302" s="20"/>
      <c r="R302" s="20"/>
      <c r="S302" s="20"/>
      <c r="T302" s="20"/>
      <c r="U302" s="20"/>
      <c r="V302" s="20"/>
      <c r="W302" s="20"/>
      <c r="X302" s="20"/>
      <c r="Y302" s="20"/>
    </row>
    <row r="303" spans="1:25" s="7" customFormat="1" ht="12.75" customHeight="1">
      <c r="A303" s="22"/>
      <c r="B303" s="23"/>
      <c r="C303" s="24"/>
      <c r="D303" s="260"/>
      <c r="E303" s="22"/>
      <c r="F303" s="31"/>
      <c r="G303" s="25"/>
      <c r="H303" s="40"/>
      <c r="I303" s="37"/>
      <c r="J303" s="26"/>
      <c r="K303" s="21"/>
      <c r="L303" s="13"/>
      <c r="M303" s="13"/>
      <c r="N303" s="13"/>
      <c r="O303" s="10"/>
      <c r="P303" s="20"/>
      <c r="Q303" s="20"/>
      <c r="R303" s="20"/>
      <c r="S303" s="20"/>
      <c r="T303" s="20"/>
      <c r="U303" s="20"/>
      <c r="V303" s="20"/>
      <c r="W303" s="20"/>
      <c r="X303" s="20"/>
      <c r="Y303" s="20"/>
    </row>
    <row r="304" spans="1:25" s="7" customFormat="1" ht="12.75" customHeight="1">
      <c r="A304" s="22"/>
      <c r="B304" s="23"/>
      <c r="C304" s="24"/>
      <c r="D304" s="260"/>
      <c r="E304" s="22"/>
      <c r="F304" s="31"/>
      <c r="G304" s="25"/>
      <c r="H304" s="40"/>
      <c r="I304" s="37"/>
      <c r="J304" s="26"/>
      <c r="K304" s="21"/>
      <c r="L304" s="13"/>
      <c r="M304" s="13"/>
      <c r="N304" s="13"/>
      <c r="O304" s="10"/>
      <c r="P304" s="20"/>
      <c r="Q304" s="20"/>
      <c r="R304" s="20"/>
      <c r="S304" s="20"/>
      <c r="T304" s="20"/>
      <c r="U304" s="20"/>
      <c r="V304" s="20"/>
      <c r="W304" s="20"/>
      <c r="X304" s="20"/>
      <c r="Y304" s="20"/>
    </row>
    <row r="305" spans="1:25" s="7" customFormat="1" ht="12.75" customHeight="1">
      <c r="A305" s="22"/>
      <c r="B305" s="23"/>
      <c r="C305" s="24"/>
      <c r="D305" s="260"/>
      <c r="E305" s="22"/>
      <c r="F305" s="31"/>
      <c r="G305" s="25"/>
      <c r="H305" s="40"/>
      <c r="I305" s="37"/>
      <c r="J305" s="26"/>
      <c r="K305" s="21"/>
      <c r="L305" s="13"/>
      <c r="M305" s="13"/>
      <c r="N305" s="13"/>
      <c r="O305" s="10"/>
      <c r="P305" s="20"/>
      <c r="Q305" s="20"/>
      <c r="R305" s="20"/>
      <c r="S305" s="20"/>
      <c r="T305" s="20"/>
      <c r="U305" s="20"/>
      <c r="V305" s="20"/>
      <c r="W305" s="20"/>
      <c r="X305" s="20"/>
      <c r="Y305" s="20"/>
    </row>
    <row r="306" spans="1:25" ht="12.75" customHeight="1">
      <c r="A306" s="22"/>
      <c r="B306" s="23"/>
      <c r="C306" s="24"/>
      <c r="D306" s="260"/>
      <c r="E306" s="22"/>
      <c r="F306" s="31"/>
      <c r="G306" s="25"/>
      <c r="H306" s="40"/>
      <c r="I306" s="37"/>
      <c r="J306" s="26"/>
      <c r="K306" s="21"/>
      <c r="L306" s="13"/>
      <c r="M306" s="13"/>
      <c r="N306" s="13"/>
      <c r="O306" s="3"/>
      <c r="P306" s="4"/>
      <c r="Q306" s="4"/>
      <c r="R306" s="4"/>
      <c r="S306" s="4"/>
      <c r="T306" s="4"/>
      <c r="U306" s="4"/>
      <c r="V306" s="4"/>
      <c r="W306" s="4"/>
      <c r="X306" s="4"/>
      <c r="Y306" s="4"/>
    </row>
    <row r="307" spans="1:25" ht="12.75" customHeight="1">
      <c r="A307" s="22"/>
      <c r="B307" s="23"/>
      <c r="C307" s="24"/>
      <c r="D307" s="260"/>
      <c r="E307" s="22"/>
      <c r="F307" s="31"/>
      <c r="G307" s="25"/>
      <c r="H307" s="40"/>
      <c r="I307" s="37"/>
      <c r="J307" s="26"/>
      <c r="K307" s="21"/>
      <c r="L307" s="13"/>
      <c r="M307" s="13"/>
      <c r="N307" s="13"/>
      <c r="O307" s="3"/>
      <c r="P307" s="4"/>
      <c r="Q307" s="4"/>
      <c r="R307" s="4"/>
      <c r="S307" s="4"/>
      <c r="T307" s="4"/>
      <c r="U307" s="4"/>
      <c r="V307" s="4"/>
      <c r="W307" s="4"/>
      <c r="X307" s="4"/>
      <c r="Y307" s="4"/>
    </row>
    <row r="308" spans="1:25" ht="12.75" customHeight="1">
      <c r="A308" s="22"/>
      <c r="B308" s="23"/>
      <c r="C308" s="24"/>
      <c r="D308" s="260"/>
      <c r="E308" s="22"/>
      <c r="F308" s="31"/>
      <c r="G308" s="25"/>
      <c r="H308" s="40"/>
      <c r="I308" s="37"/>
      <c r="J308" s="26"/>
      <c r="K308" s="21"/>
      <c r="L308" s="13"/>
      <c r="M308" s="13"/>
      <c r="N308" s="13"/>
      <c r="O308" s="3"/>
      <c r="P308" s="4"/>
      <c r="Q308" s="4"/>
      <c r="R308" s="4"/>
      <c r="S308" s="4"/>
      <c r="T308" s="4"/>
      <c r="U308" s="4"/>
      <c r="V308" s="4"/>
      <c r="W308" s="4"/>
      <c r="X308" s="4"/>
      <c r="Y308" s="4"/>
    </row>
    <row r="309" spans="1:25" ht="12.75" customHeight="1">
      <c r="A309" s="22"/>
      <c r="B309" s="23"/>
      <c r="C309" s="24"/>
      <c r="D309" s="260"/>
      <c r="E309" s="22"/>
      <c r="F309" s="31"/>
      <c r="G309" s="25"/>
      <c r="H309" s="40"/>
      <c r="I309" s="37"/>
      <c r="J309" s="26"/>
      <c r="K309" s="21"/>
      <c r="L309" s="13"/>
      <c r="M309" s="13"/>
      <c r="N309" s="13"/>
      <c r="O309" s="3"/>
      <c r="P309" s="4"/>
      <c r="Q309" s="4"/>
      <c r="R309" s="4"/>
      <c r="S309" s="4"/>
      <c r="T309" s="4"/>
      <c r="U309" s="4"/>
      <c r="V309" s="4"/>
      <c r="W309" s="4"/>
      <c r="X309" s="4"/>
      <c r="Y309" s="4"/>
    </row>
    <row r="310" spans="1:25" ht="12.75" customHeight="1">
      <c r="B310" s="15"/>
      <c r="C310" s="24"/>
      <c r="E310" s="14"/>
      <c r="F310" s="32"/>
      <c r="G310" s="16"/>
      <c r="H310" s="40"/>
      <c r="J310" s="5"/>
      <c r="K310" s="2"/>
      <c r="L310" s="1"/>
      <c r="M310" s="1"/>
      <c r="N310" s="1"/>
      <c r="O310" s="3"/>
      <c r="P310" s="4"/>
      <c r="Q310" s="4"/>
      <c r="R310" s="4"/>
      <c r="S310" s="4"/>
      <c r="T310" s="4"/>
      <c r="U310" s="4"/>
      <c r="V310" s="4"/>
      <c r="W310" s="4"/>
      <c r="X310" s="4"/>
      <c r="Y310" s="4"/>
    </row>
    <row r="311" spans="1:25" ht="12.75" customHeight="1">
      <c r="B311" s="15"/>
      <c r="C311" s="24"/>
      <c r="E311" s="14"/>
      <c r="F311" s="32"/>
      <c r="G311" s="16"/>
      <c r="H311" s="40"/>
      <c r="J311" s="5"/>
      <c r="K311" s="2"/>
      <c r="L311" s="1"/>
      <c r="M311" s="1"/>
      <c r="N311" s="1"/>
      <c r="O311" s="3"/>
      <c r="P311" s="4"/>
      <c r="Q311" s="4"/>
      <c r="R311" s="4"/>
      <c r="S311" s="4"/>
      <c r="T311" s="4"/>
      <c r="U311" s="4"/>
      <c r="V311" s="4"/>
      <c r="W311" s="4"/>
      <c r="X311" s="4"/>
      <c r="Y311" s="4"/>
    </row>
    <row r="312" spans="1:25" ht="12.75" customHeight="1">
      <c r="B312" s="15"/>
      <c r="C312" s="24"/>
      <c r="E312" s="14"/>
      <c r="F312" s="32"/>
      <c r="G312" s="16"/>
      <c r="H312" s="40"/>
      <c r="J312" s="5"/>
      <c r="K312" s="2"/>
      <c r="L312" s="1"/>
      <c r="M312" s="1"/>
      <c r="N312" s="1"/>
      <c r="O312" s="3"/>
      <c r="P312" s="4"/>
      <c r="Q312" s="4"/>
      <c r="R312" s="4"/>
      <c r="S312" s="4"/>
      <c r="T312" s="4"/>
      <c r="U312" s="4"/>
      <c r="V312" s="4"/>
      <c r="W312" s="4"/>
      <c r="X312" s="4"/>
      <c r="Y312" s="4"/>
    </row>
    <row r="313" spans="1:25" ht="12.75" customHeight="1">
      <c r="B313" s="15"/>
      <c r="C313" s="24"/>
      <c r="E313" s="14"/>
      <c r="F313" s="32"/>
      <c r="G313" s="16"/>
      <c r="H313" s="40"/>
      <c r="J313" s="5"/>
      <c r="K313" s="2"/>
      <c r="L313" s="1"/>
      <c r="M313" s="1"/>
      <c r="N313" s="1"/>
      <c r="O313" s="3"/>
      <c r="P313" s="4"/>
      <c r="Q313" s="4"/>
      <c r="R313" s="4"/>
      <c r="S313" s="4"/>
      <c r="T313" s="4"/>
      <c r="U313" s="4"/>
      <c r="V313" s="4"/>
      <c r="W313" s="4"/>
      <c r="X313" s="4"/>
      <c r="Y313" s="4"/>
    </row>
    <row r="314" spans="1:25" ht="12.75" customHeight="1">
      <c r="B314" s="15"/>
      <c r="C314" s="24"/>
      <c r="E314" s="14"/>
      <c r="F314" s="32"/>
      <c r="G314" s="16"/>
      <c r="H314" s="40"/>
      <c r="J314" s="5"/>
      <c r="K314" s="2"/>
      <c r="L314" s="1"/>
      <c r="M314" s="1"/>
      <c r="N314" s="1"/>
      <c r="O314" s="3"/>
      <c r="P314" s="4"/>
      <c r="Q314" s="4"/>
      <c r="R314" s="4"/>
      <c r="S314" s="4"/>
      <c r="T314" s="4"/>
      <c r="U314" s="4"/>
      <c r="V314" s="4"/>
      <c r="W314" s="4"/>
      <c r="X314" s="4"/>
      <c r="Y314" s="4"/>
    </row>
    <row r="315" spans="1:25" ht="12.75" customHeight="1">
      <c r="B315" s="15"/>
      <c r="C315" s="24"/>
      <c r="E315" s="14"/>
      <c r="F315" s="32"/>
      <c r="G315" s="16"/>
      <c r="H315" s="40"/>
      <c r="J315" s="5"/>
      <c r="K315" s="2"/>
      <c r="L315" s="1"/>
      <c r="M315" s="1"/>
      <c r="N315" s="1"/>
      <c r="O315" s="3"/>
      <c r="P315" s="4"/>
      <c r="Q315" s="4"/>
      <c r="R315" s="4"/>
      <c r="S315" s="4"/>
      <c r="T315" s="4"/>
      <c r="U315" s="4"/>
      <c r="V315" s="4"/>
      <c r="W315" s="4"/>
      <c r="X315" s="4"/>
      <c r="Y315" s="4"/>
    </row>
    <row r="316" spans="1:25" ht="12.75" customHeight="1">
      <c r="B316" s="15"/>
      <c r="C316" s="24"/>
      <c r="E316" s="14"/>
      <c r="F316" s="32"/>
      <c r="G316" s="16"/>
      <c r="H316" s="40"/>
      <c r="J316" s="5"/>
      <c r="K316" s="2"/>
      <c r="L316" s="1"/>
      <c r="M316" s="1"/>
      <c r="N316" s="1"/>
      <c r="O316" s="3"/>
      <c r="P316" s="4"/>
      <c r="Q316" s="4"/>
      <c r="R316" s="4"/>
      <c r="S316" s="4"/>
      <c r="T316" s="4"/>
      <c r="U316" s="4"/>
      <c r="V316" s="4"/>
      <c r="W316" s="4"/>
      <c r="X316" s="4"/>
      <c r="Y316" s="4"/>
    </row>
    <row r="317" spans="1:25" ht="12.75" customHeight="1">
      <c r="B317" s="15"/>
      <c r="C317" s="24"/>
      <c r="E317" s="14"/>
      <c r="F317" s="32"/>
      <c r="G317" s="16"/>
      <c r="H317" s="40"/>
      <c r="J317" s="5"/>
      <c r="K317" s="2"/>
      <c r="L317" s="1"/>
      <c r="M317" s="1"/>
      <c r="N317" s="1"/>
      <c r="O317" s="3"/>
      <c r="P317" s="4"/>
      <c r="Q317" s="4"/>
      <c r="R317" s="4"/>
      <c r="S317" s="4"/>
      <c r="T317" s="4"/>
      <c r="U317" s="4"/>
      <c r="V317" s="4"/>
      <c r="W317" s="4"/>
      <c r="X317" s="4"/>
      <c r="Y317" s="4"/>
    </row>
    <row r="318" spans="1:25" ht="12.75" customHeight="1">
      <c r="B318" s="15"/>
      <c r="C318" s="24"/>
      <c r="E318" s="14"/>
      <c r="F318" s="32"/>
      <c r="G318" s="16"/>
      <c r="H318" s="40"/>
      <c r="J318" s="5"/>
      <c r="K318" s="2"/>
      <c r="L318" s="1"/>
      <c r="M318" s="1"/>
      <c r="N318" s="1"/>
      <c r="O318" s="3"/>
      <c r="P318" s="4"/>
      <c r="Q318" s="4"/>
      <c r="R318" s="4"/>
      <c r="S318" s="4"/>
      <c r="T318" s="4"/>
      <c r="U318" s="4"/>
      <c r="V318" s="4"/>
      <c r="W318" s="4"/>
      <c r="X318" s="4"/>
      <c r="Y318" s="4"/>
    </row>
    <row r="319" spans="1:25" ht="12.75" customHeight="1">
      <c r="B319" s="15"/>
      <c r="C319" s="24"/>
      <c r="E319" s="14"/>
      <c r="F319" s="32"/>
      <c r="G319" s="16"/>
      <c r="H319" s="40"/>
      <c r="J319" s="5"/>
      <c r="K319" s="2"/>
      <c r="L319" s="1"/>
      <c r="M319" s="1"/>
      <c r="N319" s="1"/>
      <c r="O319" s="3"/>
      <c r="P319" s="4"/>
      <c r="Q319" s="4"/>
      <c r="R319" s="4"/>
      <c r="S319" s="4"/>
      <c r="T319" s="4"/>
      <c r="U319" s="4"/>
      <c r="V319" s="4"/>
      <c r="W319" s="4"/>
      <c r="X319" s="4"/>
      <c r="Y319" s="4"/>
    </row>
    <row r="320" spans="1:25" ht="12.75" customHeight="1">
      <c r="B320" s="15"/>
      <c r="C320" s="24"/>
      <c r="E320" s="14"/>
      <c r="F320" s="32"/>
      <c r="G320" s="16"/>
      <c r="H320" s="40"/>
      <c r="J320" s="5"/>
      <c r="K320" s="2"/>
      <c r="L320" s="1"/>
      <c r="M320" s="1"/>
      <c r="N320" s="1"/>
      <c r="O320" s="3"/>
      <c r="P320" s="4"/>
      <c r="Q320" s="4"/>
      <c r="R320" s="4"/>
      <c r="S320" s="4"/>
      <c r="T320" s="4"/>
      <c r="U320" s="4"/>
      <c r="V320" s="4"/>
      <c r="W320" s="4"/>
      <c r="X320" s="4"/>
      <c r="Y320" s="4"/>
    </row>
    <row r="321" spans="2:25" ht="12.75" customHeight="1">
      <c r="B321" s="15"/>
      <c r="C321" s="24"/>
      <c r="E321" s="14"/>
      <c r="F321" s="32"/>
      <c r="G321" s="16"/>
      <c r="H321" s="40"/>
      <c r="J321" s="5"/>
      <c r="K321" s="2"/>
      <c r="L321" s="1"/>
      <c r="M321" s="1"/>
      <c r="N321" s="1"/>
      <c r="O321" s="3"/>
      <c r="P321" s="4"/>
      <c r="Q321" s="4"/>
      <c r="R321" s="4"/>
      <c r="S321" s="4"/>
      <c r="T321" s="4"/>
      <c r="U321" s="4"/>
      <c r="V321" s="4"/>
      <c r="W321" s="4"/>
      <c r="X321" s="4"/>
      <c r="Y321" s="4"/>
    </row>
    <row r="322" spans="2:25" ht="12.75" customHeight="1">
      <c r="B322" s="15"/>
      <c r="C322" s="24"/>
      <c r="E322" s="14"/>
      <c r="F322" s="32"/>
      <c r="G322" s="16"/>
      <c r="H322" s="40"/>
      <c r="J322" s="5"/>
      <c r="K322" s="2"/>
      <c r="L322" s="1"/>
      <c r="M322" s="1"/>
      <c r="N322" s="1"/>
      <c r="O322" s="3"/>
      <c r="P322" s="4"/>
      <c r="Q322" s="4"/>
      <c r="R322" s="4"/>
      <c r="S322" s="4"/>
      <c r="T322" s="4"/>
      <c r="U322" s="4"/>
      <c r="V322" s="4"/>
      <c r="W322" s="4"/>
      <c r="X322" s="4"/>
      <c r="Y322" s="4"/>
    </row>
    <row r="323" spans="2:25" ht="12.75" customHeight="1">
      <c r="B323" s="15"/>
      <c r="C323" s="24"/>
      <c r="E323" s="14"/>
      <c r="F323" s="32"/>
      <c r="G323" s="16"/>
      <c r="H323" s="40"/>
      <c r="J323" s="5"/>
      <c r="K323" s="2"/>
      <c r="L323" s="1"/>
      <c r="M323" s="1"/>
      <c r="N323" s="1"/>
      <c r="O323" s="3"/>
      <c r="P323" s="4"/>
      <c r="Q323" s="4"/>
      <c r="R323" s="4"/>
      <c r="S323" s="4"/>
      <c r="T323" s="4"/>
      <c r="U323" s="4"/>
      <c r="V323" s="4"/>
      <c r="W323" s="4"/>
      <c r="X323" s="4"/>
      <c r="Y323" s="4"/>
    </row>
    <row r="324" spans="2:25" ht="12.75" customHeight="1">
      <c r="B324" s="15"/>
      <c r="C324" s="24"/>
      <c r="E324" s="14"/>
      <c r="F324" s="32"/>
      <c r="G324" s="16"/>
      <c r="H324" s="40"/>
      <c r="J324" s="5"/>
      <c r="K324" s="2"/>
      <c r="L324" s="1"/>
      <c r="M324" s="1"/>
      <c r="N324" s="1"/>
      <c r="O324" s="3"/>
      <c r="P324" s="4"/>
      <c r="Q324" s="4"/>
      <c r="R324" s="4"/>
      <c r="S324" s="4"/>
      <c r="T324" s="4"/>
      <c r="U324" s="4"/>
      <c r="V324" s="4"/>
      <c r="W324" s="4"/>
      <c r="X324" s="4"/>
      <c r="Y324" s="4"/>
    </row>
    <row r="325" spans="2:25" ht="12.75" customHeight="1">
      <c r="B325" s="15"/>
      <c r="C325" s="24"/>
      <c r="E325" s="14"/>
      <c r="F325" s="32"/>
      <c r="G325" s="16"/>
      <c r="H325" s="40"/>
      <c r="J325" s="5"/>
      <c r="K325" s="2"/>
      <c r="L325" s="1"/>
      <c r="M325" s="1"/>
      <c r="N325" s="1"/>
      <c r="O325" s="3"/>
      <c r="P325" s="4"/>
      <c r="Q325" s="4"/>
      <c r="R325" s="4"/>
      <c r="S325" s="4"/>
      <c r="T325" s="4"/>
      <c r="U325" s="4"/>
      <c r="V325" s="4"/>
      <c r="W325" s="4"/>
      <c r="X325" s="4"/>
      <c r="Y325" s="4"/>
    </row>
    <row r="326" spans="2:25" ht="12.75" customHeight="1">
      <c r="B326" s="15"/>
      <c r="C326" s="24"/>
      <c r="E326" s="14"/>
      <c r="F326" s="32"/>
      <c r="G326" s="16"/>
      <c r="H326" s="40"/>
      <c r="J326" s="5"/>
      <c r="K326" s="2"/>
      <c r="L326" s="1"/>
      <c r="M326" s="1"/>
      <c r="N326" s="1"/>
      <c r="O326" s="3"/>
      <c r="P326" s="4"/>
      <c r="Q326" s="4"/>
      <c r="R326" s="4"/>
      <c r="S326" s="4"/>
      <c r="T326" s="4"/>
      <c r="U326" s="4"/>
      <c r="V326" s="4"/>
      <c r="W326" s="4"/>
      <c r="X326" s="4"/>
      <c r="Y326" s="4"/>
    </row>
    <row r="327" spans="2:25" ht="12.75" customHeight="1">
      <c r="B327" s="15"/>
      <c r="C327" s="24"/>
      <c r="E327" s="14"/>
      <c r="F327" s="32"/>
      <c r="G327" s="16"/>
      <c r="H327" s="40"/>
      <c r="J327" s="5"/>
      <c r="K327" s="2"/>
      <c r="L327" s="1"/>
      <c r="M327" s="1"/>
      <c r="N327" s="1"/>
      <c r="O327" s="3"/>
      <c r="P327" s="4"/>
      <c r="Q327" s="4"/>
      <c r="R327" s="4"/>
      <c r="S327" s="4"/>
      <c r="T327" s="4"/>
      <c r="U327" s="4"/>
      <c r="V327" s="4"/>
      <c r="W327" s="4"/>
      <c r="X327" s="4"/>
      <c r="Y327" s="4"/>
    </row>
    <row r="328" spans="2:25" ht="12.75" customHeight="1">
      <c r="B328" s="15"/>
      <c r="C328" s="24"/>
      <c r="E328" s="14"/>
      <c r="F328" s="32"/>
      <c r="G328" s="16"/>
      <c r="H328" s="40"/>
      <c r="J328" s="5"/>
      <c r="K328" s="2"/>
      <c r="L328" s="1"/>
      <c r="M328" s="1"/>
      <c r="N328" s="1"/>
      <c r="O328" s="3"/>
      <c r="P328" s="4"/>
      <c r="Q328" s="4"/>
      <c r="R328" s="4"/>
      <c r="S328" s="4"/>
      <c r="T328" s="4"/>
      <c r="U328" s="4"/>
      <c r="V328" s="4"/>
      <c r="W328" s="4"/>
      <c r="X328" s="4"/>
      <c r="Y328" s="4"/>
    </row>
    <row r="329" spans="2:25" ht="12.75" customHeight="1">
      <c r="B329" s="15"/>
      <c r="C329" s="24"/>
      <c r="E329" s="14"/>
      <c r="F329" s="32"/>
      <c r="G329" s="16"/>
      <c r="H329" s="40"/>
      <c r="J329" s="5"/>
      <c r="K329" s="2"/>
      <c r="L329" s="1"/>
      <c r="M329" s="1"/>
      <c r="N329" s="1"/>
      <c r="O329" s="3"/>
      <c r="P329" s="4"/>
      <c r="Q329" s="4"/>
      <c r="R329" s="4"/>
      <c r="S329" s="4"/>
      <c r="T329" s="4"/>
      <c r="U329" s="4"/>
      <c r="V329" s="4"/>
      <c r="W329" s="4"/>
      <c r="X329" s="4"/>
      <c r="Y329" s="4"/>
    </row>
    <row r="330" spans="2:25" ht="12.75" customHeight="1">
      <c r="B330" s="15"/>
      <c r="C330" s="24"/>
      <c r="E330" s="14"/>
      <c r="F330" s="32"/>
      <c r="G330" s="16"/>
      <c r="H330" s="40"/>
      <c r="J330" s="5"/>
      <c r="K330" s="2"/>
      <c r="L330" s="1"/>
      <c r="M330" s="1"/>
      <c r="N330" s="1"/>
      <c r="O330" s="3"/>
      <c r="P330" s="4"/>
      <c r="Q330" s="4"/>
      <c r="R330" s="4"/>
      <c r="S330" s="4"/>
      <c r="T330" s="4"/>
      <c r="U330" s="4"/>
      <c r="V330" s="4"/>
      <c r="W330" s="4"/>
      <c r="X330" s="4"/>
      <c r="Y330" s="4"/>
    </row>
    <row r="331" spans="2:25" ht="12.75" customHeight="1">
      <c r="B331" s="15"/>
      <c r="C331" s="24"/>
      <c r="E331" s="14"/>
      <c r="F331" s="32"/>
      <c r="G331" s="16"/>
      <c r="H331" s="40"/>
      <c r="J331" s="5"/>
      <c r="K331" s="2"/>
      <c r="L331" s="1"/>
      <c r="M331" s="1"/>
      <c r="N331" s="1"/>
      <c r="O331" s="3"/>
      <c r="P331" s="4"/>
      <c r="Q331" s="4"/>
      <c r="R331" s="4"/>
      <c r="S331" s="4"/>
      <c r="T331" s="4"/>
      <c r="U331" s="4"/>
      <c r="V331" s="4"/>
      <c r="W331" s="4"/>
      <c r="X331" s="4"/>
      <c r="Y331" s="4"/>
    </row>
    <row r="332" spans="2:25" ht="12.75" customHeight="1">
      <c r="B332" s="15"/>
      <c r="C332" s="24"/>
      <c r="E332" s="14"/>
      <c r="F332" s="32"/>
      <c r="G332" s="16"/>
      <c r="H332" s="40"/>
      <c r="J332" s="5"/>
      <c r="K332" s="2"/>
      <c r="L332" s="1"/>
      <c r="M332" s="1"/>
      <c r="N332" s="1"/>
      <c r="O332" s="3"/>
      <c r="P332" s="4"/>
      <c r="Q332" s="4"/>
      <c r="R332" s="4"/>
      <c r="S332" s="4"/>
      <c r="T332" s="4"/>
      <c r="U332" s="4"/>
      <c r="V332" s="4"/>
      <c r="W332" s="4"/>
      <c r="X332" s="4"/>
      <c r="Y332" s="4"/>
    </row>
    <row r="333" spans="2:25" ht="12.75" customHeight="1">
      <c r="B333" s="15"/>
      <c r="C333" s="24"/>
      <c r="E333" s="14"/>
      <c r="F333" s="32"/>
      <c r="G333" s="16"/>
      <c r="H333" s="40"/>
      <c r="J333" s="5"/>
      <c r="K333" s="2"/>
      <c r="L333" s="1"/>
      <c r="M333" s="1"/>
      <c r="N333" s="1"/>
      <c r="O333" s="3"/>
      <c r="P333" s="4"/>
      <c r="Q333" s="4"/>
      <c r="R333" s="4"/>
      <c r="S333" s="4"/>
      <c r="T333" s="4"/>
      <c r="U333" s="4"/>
      <c r="V333" s="4"/>
      <c r="W333" s="4"/>
      <c r="X333" s="4"/>
      <c r="Y333" s="4"/>
    </row>
    <row r="334" spans="2:25" ht="12.75" customHeight="1">
      <c r="B334" s="15"/>
      <c r="C334" s="24"/>
      <c r="E334" s="14"/>
      <c r="F334" s="32"/>
      <c r="G334" s="16"/>
      <c r="H334" s="40"/>
      <c r="J334" s="5"/>
      <c r="K334" s="2"/>
      <c r="L334" s="1"/>
      <c r="M334" s="1"/>
      <c r="N334" s="1"/>
      <c r="O334" s="3"/>
      <c r="P334" s="4"/>
      <c r="Q334" s="4"/>
      <c r="R334" s="4"/>
      <c r="S334" s="4"/>
      <c r="T334" s="4"/>
      <c r="U334" s="4"/>
      <c r="V334" s="4"/>
      <c r="W334" s="4"/>
      <c r="X334" s="4"/>
      <c r="Y334" s="4"/>
    </row>
    <row r="335" spans="2:25" ht="12.75" customHeight="1">
      <c r="B335" s="15"/>
      <c r="C335" s="24"/>
      <c r="E335" s="14"/>
      <c r="F335" s="32"/>
      <c r="G335" s="16"/>
      <c r="H335" s="40"/>
      <c r="J335" s="5"/>
      <c r="K335" s="2"/>
      <c r="L335" s="1"/>
      <c r="M335" s="1"/>
      <c r="N335" s="1"/>
      <c r="O335" s="3"/>
      <c r="P335" s="4"/>
      <c r="Q335" s="4"/>
      <c r="R335" s="4"/>
      <c r="S335" s="4"/>
      <c r="T335" s="4"/>
      <c r="U335" s="4"/>
      <c r="V335" s="4"/>
      <c r="W335" s="4"/>
      <c r="X335" s="4"/>
      <c r="Y335" s="4"/>
    </row>
    <row r="336" spans="2:25" ht="12.75" customHeight="1">
      <c r="B336" s="15"/>
      <c r="C336" s="24"/>
      <c r="E336" s="14"/>
      <c r="F336" s="32"/>
      <c r="G336" s="16"/>
      <c r="H336" s="40"/>
      <c r="J336" s="5"/>
      <c r="K336" s="2"/>
      <c r="L336" s="1"/>
      <c r="M336" s="1"/>
      <c r="N336" s="1"/>
      <c r="O336" s="3"/>
      <c r="P336" s="4"/>
      <c r="Q336" s="4"/>
      <c r="R336" s="4"/>
      <c r="S336" s="4"/>
      <c r="T336" s="4"/>
      <c r="U336" s="4"/>
      <c r="V336" s="4"/>
      <c r="W336" s="4"/>
      <c r="X336" s="4"/>
      <c r="Y336" s="4"/>
    </row>
    <row r="337" spans="2:25" ht="12.75" customHeight="1">
      <c r="B337" s="15"/>
      <c r="C337" s="24"/>
      <c r="E337" s="14"/>
      <c r="F337" s="32"/>
      <c r="G337" s="16"/>
      <c r="H337" s="40"/>
      <c r="J337" s="5"/>
      <c r="K337" s="2"/>
      <c r="L337" s="1"/>
      <c r="M337" s="1"/>
      <c r="N337" s="1"/>
      <c r="O337" s="3"/>
      <c r="P337" s="4"/>
      <c r="Q337" s="4"/>
      <c r="R337" s="4"/>
      <c r="S337" s="4"/>
      <c r="T337" s="4"/>
      <c r="U337" s="4"/>
      <c r="V337" s="4"/>
      <c r="W337" s="4"/>
      <c r="X337" s="4"/>
      <c r="Y337" s="4"/>
    </row>
    <row r="338" spans="2:25" ht="12.75" customHeight="1">
      <c r="B338" s="15"/>
      <c r="C338" s="24"/>
      <c r="E338" s="14"/>
      <c r="F338" s="32"/>
      <c r="G338" s="16"/>
      <c r="H338" s="40"/>
      <c r="J338" s="5"/>
      <c r="K338" s="2"/>
      <c r="L338" s="1"/>
      <c r="M338" s="1"/>
      <c r="N338" s="1"/>
      <c r="O338" s="3"/>
      <c r="P338" s="4"/>
      <c r="Q338" s="4"/>
      <c r="R338" s="4"/>
      <c r="S338" s="4"/>
      <c r="T338" s="4"/>
      <c r="U338" s="4"/>
      <c r="V338" s="4"/>
      <c r="W338" s="4"/>
      <c r="X338" s="4"/>
      <c r="Y338" s="4"/>
    </row>
    <row r="339" spans="2:25" ht="12.75" customHeight="1">
      <c r="B339" s="15"/>
      <c r="C339" s="24"/>
      <c r="E339" s="14"/>
      <c r="F339" s="32"/>
      <c r="G339" s="16"/>
      <c r="H339" s="40"/>
      <c r="J339" s="5"/>
      <c r="K339" s="2"/>
      <c r="L339" s="1"/>
      <c r="M339" s="1"/>
      <c r="N339" s="1"/>
      <c r="O339" s="3"/>
      <c r="P339" s="4"/>
      <c r="Q339" s="4"/>
      <c r="R339" s="4"/>
      <c r="S339" s="4"/>
      <c r="T339" s="4"/>
      <c r="U339" s="4"/>
      <c r="V339" s="4"/>
      <c r="W339" s="4"/>
      <c r="X339" s="4"/>
      <c r="Y339" s="4"/>
    </row>
    <row r="340" spans="2:25" ht="12.75" customHeight="1">
      <c r="B340" s="15"/>
      <c r="C340" s="24"/>
      <c r="E340" s="14"/>
      <c r="F340" s="32"/>
      <c r="G340" s="16"/>
      <c r="H340" s="40"/>
      <c r="J340" s="5"/>
      <c r="K340" s="2"/>
      <c r="L340" s="1"/>
      <c r="M340" s="1"/>
      <c r="N340" s="1"/>
      <c r="O340" s="3"/>
      <c r="P340" s="4"/>
      <c r="Q340" s="4"/>
      <c r="R340" s="4"/>
      <c r="S340" s="4"/>
      <c r="T340" s="4"/>
      <c r="U340" s="4"/>
      <c r="V340" s="4"/>
      <c r="W340" s="4"/>
      <c r="X340" s="4"/>
      <c r="Y340" s="4"/>
    </row>
    <row r="341" spans="2:25" ht="12.75" customHeight="1">
      <c r="B341" s="15"/>
      <c r="C341" s="24"/>
      <c r="E341" s="14"/>
      <c r="F341" s="32"/>
      <c r="G341" s="16"/>
      <c r="H341" s="40"/>
      <c r="J341" s="5"/>
      <c r="K341" s="2"/>
      <c r="L341" s="1"/>
      <c r="M341" s="1"/>
      <c r="N341" s="1"/>
      <c r="O341" s="3"/>
      <c r="P341" s="4"/>
      <c r="Q341" s="4"/>
      <c r="R341" s="4"/>
      <c r="S341" s="4"/>
      <c r="T341" s="4"/>
      <c r="U341" s="4"/>
      <c r="V341" s="4"/>
      <c r="W341" s="4"/>
      <c r="X341" s="4"/>
      <c r="Y341" s="4"/>
    </row>
    <row r="342" spans="2:25" ht="12.75" customHeight="1">
      <c r="B342" s="15"/>
      <c r="C342" s="24"/>
      <c r="E342" s="14"/>
      <c r="F342" s="32"/>
      <c r="G342" s="16"/>
      <c r="H342" s="40"/>
      <c r="J342" s="5"/>
      <c r="K342" s="2"/>
      <c r="L342" s="1"/>
      <c r="M342" s="1"/>
      <c r="N342" s="1"/>
      <c r="O342" s="3"/>
      <c r="P342" s="4"/>
      <c r="Q342" s="4"/>
      <c r="R342" s="4"/>
      <c r="S342" s="4"/>
      <c r="T342" s="4"/>
      <c r="U342" s="4"/>
      <c r="V342" s="4"/>
      <c r="W342" s="4"/>
      <c r="X342" s="4"/>
      <c r="Y342" s="4"/>
    </row>
    <row r="343" spans="2:25" ht="12.75" customHeight="1">
      <c r="B343" s="15"/>
      <c r="C343" s="24"/>
      <c r="E343" s="14"/>
      <c r="F343" s="32"/>
      <c r="G343" s="16"/>
      <c r="H343" s="40"/>
      <c r="J343" s="5"/>
      <c r="K343" s="2"/>
      <c r="L343" s="1"/>
      <c r="M343" s="1"/>
      <c r="N343" s="1"/>
      <c r="O343" s="3"/>
      <c r="P343" s="4"/>
      <c r="Q343" s="4"/>
      <c r="R343" s="4"/>
      <c r="S343" s="4"/>
      <c r="T343" s="4"/>
      <c r="U343" s="4"/>
      <c r="V343" s="4"/>
      <c r="W343" s="4"/>
      <c r="X343" s="4"/>
      <c r="Y343" s="4"/>
    </row>
    <row r="344" spans="2:25" ht="12.75" customHeight="1">
      <c r="B344" s="15"/>
      <c r="C344" s="24"/>
      <c r="E344" s="14"/>
      <c r="F344" s="32"/>
      <c r="G344" s="16"/>
      <c r="H344" s="40"/>
      <c r="J344" s="5"/>
      <c r="K344" s="2"/>
      <c r="L344" s="1"/>
      <c r="M344" s="1"/>
      <c r="N344" s="1"/>
      <c r="O344" s="3"/>
      <c r="P344" s="4"/>
      <c r="Q344" s="4"/>
      <c r="R344" s="4"/>
      <c r="S344" s="4"/>
      <c r="T344" s="4"/>
      <c r="U344" s="4"/>
      <c r="V344" s="4"/>
      <c r="W344" s="4"/>
      <c r="X344" s="4"/>
      <c r="Y344" s="4"/>
    </row>
    <row r="345" spans="2:25" ht="12.75" customHeight="1">
      <c r="B345" s="15"/>
      <c r="C345" s="24"/>
      <c r="E345" s="14"/>
      <c r="F345" s="32"/>
      <c r="G345" s="16"/>
      <c r="H345" s="40"/>
      <c r="J345" s="5"/>
      <c r="K345" s="2"/>
      <c r="L345" s="1"/>
      <c r="M345" s="1"/>
      <c r="N345" s="1"/>
      <c r="O345" s="3"/>
      <c r="P345" s="4"/>
      <c r="Q345" s="4"/>
      <c r="R345" s="4"/>
      <c r="S345" s="4"/>
      <c r="T345" s="4"/>
      <c r="U345" s="4"/>
      <c r="V345" s="4"/>
      <c r="W345" s="4"/>
      <c r="X345" s="4"/>
      <c r="Y345" s="4"/>
    </row>
    <row r="346" spans="2:25" ht="12.75" customHeight="1">
      <c r="B346" s="15"/>
      <c r="C346" s="24"/>
      <c r="E346" s="14"/>
      <c r="F346" s="32"/>
      <c r="G346" s="16"/>
      <c r="H346" s="40"/>
      <c r="J346" s="5"/>
      <c r="K346" s="2"/>
      <c r="L346" s="1"/>
      <c r="M346" s="1"/>
      <c r="N346" s="1"/>
      <c r="O346" s="3"/>
      <c r="P346" s="4"/>
      <c r="Q346" s="4"/>
      <c r="R346" s="4"/>
      <c r="S346" s="4"/>
      <c r="T346" s="4"/>
      <c r="U346" s="4"/>
      <c r="V346" s="4"/>
      <c r="W346" s="4"/>
      <c r="X346" s="4"/>
      <c r="Y346" s="4"/>
    </row>
    <row r="347" spans="2:25" ht="12.75" customHeight="1">
      <c r="B347" s="15"/>
      <c r="C347" s="24"/>
      <c r="E347" s="14"/>
      <c r="F347" s="32"/>
      <c r="G347" s="16"/>
      <c r="H347" s="40"/>
      <c r="J347" s="5"/>
      <c r="K347" s="2"/>
      <c r="L347" s="1"/>
      <c r="M347" s="1"/>
      <c r="N347" s="1"/>
      <c r="O347" s="3"/>
      <c r="P347" s="4"/>
      <c r="Q347" s="4"/>
      <c r="R347" s="4"/>
      <c r="S347" s="4"/>
      <c r="T347" s="4"/>
      <c r="U347" s="4"/>
      <c r="V347" s="4"/>
      <c r="W347" s="4"/>
      <c r="X347" s="4"/>
      <c r="Y347" s="4"/>
    </row>
    <row r="348" spans="2:25" ht="12.75" customHeight="1">
      <c r="B348" s="15"/>
      <c r="C348" s="24"/>
      <c r="E348" s="14"/>
      <c r="F348" s="32"/>
      <c r="G348" s="16"/>
      <c r="H348" s="40"/>
      <c r="J348" s="5"/>
      <c r="K348" s="2"/>
      <c r="L348" s="1"/>
      <c r="M348" s="1"/>
      <c r="N348" s="1"/>
      <c r="O348" s="3"/>
      <c r="P348" s="4"/>
      <c r="Q348" s="4"/>
      <c r="R348" s="4"/>
      <c r="S348" s="4"/>
      <c r="T348" s="4"/>
      <c r="U348" s="4"/>
      <c r="V348" s="4"/>
      <c r="W348" s="4"/>
      <c r="X348" s="4"/>
      <c r="Y348" s="4"/>
    </row>
    <row r="349" spans="2:25" ht="12.75" customHeight="1">
      <c r="B349" s="15"/>
      <c r="C349" s="24"/>
      <c r="E349" s="14"/>
      <c r="F349" s="32"/>
      <c r="G349" s="16"/>
      <c r="H349" s="40"/>
      <c r="J349" s="5"/>
      <c r="K349" s="2"/>
      <c r="L349" s="1"/>
      <c r="M349" s="1"/>
      <c r="N349" s="1"/>
      <c r="O349" s="3"/>
      <c r="P349" s="4"/>
      <c r="Q349" s="4"/>
      <c r="R349" s="4"/>
      <c r="S349" s="4"/>
      <c r="T349" s="4"/>
      <c r="U349" s="4"/>
      <c r="V349" s="4"/>
      <c r="W349" s="4"/>
      <c r="X349" s="4"/>
      <c r="Y349" s="4"/>
    </row>
    <row r="350" spans="2:25" ht="12.75" customHeight="1">
      <c r="B350" s="15"/>
      <c r="C350" s="24"/>
      <c r="E350" s="14"/>
      <c r="F350" s="32"/>
      <c r="G350" s="16"/>
      <c r="H350" s="40"/>
      <c r="J350" s="5"/>
      <c r="K350" s="2"/>
      <c r="L350" s="1"/>
      <c r="M350" s="1"/>
      <c r="N350" s="1"/>
      <c r="O350" s="3"/>
      <c r="P350" s="4"/>
      <c r="Q350" s="4"/>
      <c r="R350" s="4"/>
      <c r="S350" s="4"/>
      <c r="T350" s="4"/>
      <c r="U350" s="4"/>
      <c r="V350" s="4"/>
      <c r="W350" s="4"/>
      <c r="X350" s="4"/>
      <c r="Y350" s="4"/>
    </row>
    <row r="351" spans="2:25" ht="12.75" customHeight="1">
      <c r="B351" s="15"/>
      <c r="C351" s="24"/>
      <c r="E351" s="14"/>
      <c r="F351" s="32"/>
      <c r="G351" s="16"/>
      <c r="H351" s="40"/>
      <c r="J351" s="5"/>
      <c r="K351" s="2"/>
      <c r="L351" s="1"/>
      <c r="M351" s="1"/>
      <c r="N351" s="1"/>
      <c r="O351" s="3"/>
      <c r="P351" s="4"/>
      <c r="Q351" s="4"/>
      <c r="R351" s="4"/>
      <c r="S351" s="4"/>
      <c r="T351" s="4"/>
      <c r="U351" s="4"/>
      <c r="V351" s="4"/>
      <c r="W351" s="4"/>
      <c r="X351" s="4"/>
      <c r="Y351" s="4"/>
    </row>
    <row r="352" spans="2:25" ht="12.75" customHeight="1">
      <c r="B352" s="15"/>
      <c r="C352" s="24"/>
      <c r="E352" s="14"/>
      <c r="F352" s="32"/>
      <c r="G352" s="16"/>
      <c r="H352" s="40"/>
      <c r="J352" s="5"/>
      <c r="K352" s="2"/>
      <c r="L352" s="1"/>
      <c r="M352" s="1"/>
      <c r="N352" s="1"/>
      <c r="O352" s="3"/>
      <c r="P352" s="4"/>
      <c r="Q352" s="4"/>
      <c r="R352" s="4"/>
      <c r="S352" s="4"/>
      <c r="T352" s="4"/>
      <c r="U352" s="4"/>
      <c r="V352" s="4"/>
      <c r="W352" s="4"/>
      <c r="X352" s="4"/>
      <c r="Y352" s="4"/>
    </row>
    <row r="353" spans="2:25" ht="12.75" customHeight="1">
      <c r="B353" s="15"/>
      <c r="C353" s="24"/>
      <c r="E353" s="14"/>
      <c r="F353" s="32"/>
      <c r="G353" s="16"/>
      <c r="H353" s="40"/>
      <c r="J353" s="5"/>
      <c r="K353" s="2"/>
      <c r="L353" s="1"/>
      <c r="M353" s="1"/>
      <c r="N353" s="1"/>
      <c r="O353" s="3"/>
      <c r="P353" s="4"/>
      <c r="Q353" s="4"/>
      <c r="R353" s="4"/>
      <c r="S353" s="4"/>
      <c r="T353" s="4"/>
      <c r="U353" s="4"/>
      <c r="V353" s="4"/>
      <c r="W353" s="4"/>
      <c r="X353" s="4"/>
      <c r="Y353" s="4"/>
    </row>
    <row r="354" spans="2:25" ht="12.75" customHeight="1">
      <c r="B354" s="15"/>
      <c r="C354" s="24"/>
      <c r="E354" s="14"/>
      <c r="F354" s="32"/>
      <c r="G354" s="16"/>
      <c r="H354" s="40"/>
      <c r="J354" s="5"/>
      <c r="K354" s="2"/>
      <c r="L354" s="1"/>
      <c r="M354" s="1"/>
      <c r="N354" s="1"/>
      <c r="O354" s="3"/>
      <c r="P354" s="4"/>
      <c r="Q354" s="4"/>
      <c r="R354" s="4"/>
      <c r="S354" s="4"/>
      <c r="T354" s="4"/>
      <c r="U354" s="4"/>
      <c r="V354" s="4"/>
      <c r="W354" s="4"/>
      <c r="X354" s="4"/>
      <c r="Y354" s="4"/>
    </row>
    <row r="355" spans="2:25" ht="12.75" customHeight="1">
      <c r="B355" s="15"/>
      <c r="C355" s="24"/>
      <c r="E355" s="14"/>
      <c r="F355" s="32"/>
      <c r="G355" s="16"/>
      <c r="H355" s="40"/>
      <c r="J355" s="5"/>
      <c r="K355" s="2"/>
      <c r="L355" s="1"/>
      <c r="M355" s="1"/>
      <c r="N355" s="1"/>
      <c r="O355" s="3"/>
      <c r="P355" s="4"/>
      <c r="Q355" s="4"/>
      <c r="R355" s="4"/>
      <c r="S355" s="4"/>
      <c r="T355" s="4"/>
      <c r="U355" s="4"/>
      <c r="V355" s="4"/>
      <c r="W355" s="4"/>
      <c r="X355" s="4"/>
      <c r="Y355" s="4"/>
    </row>
    <row r="356" spans="2:25" ht="12.75" customHeight="1">
      <c r="B356" s="15"/>
      <c r="C356" s="24"/>
      <c r="E356" s="14"/>
      <c r="F356" s="32"/>
      <c r="G356" s="16"/>
      <c r="H356" s="40"/>
      <c r="J356" s="5"/>
      <c r="K356" s="2"/>
      <c r="L356" s="1"/>
      <c r="M356" s="1"/>
      <c r="N356" s="1"/>
      <c r="O356" s="3"/>
      <c r="P356" s="4"/>
      <c r="Q356" s="4"/>
      <c r="R356" s="4"/>
      <c r="S356" s="4"/>
      <c r="T356" s="4"/>
      <c r="U356" s="4"/>
      <c r="V356" s="4"/>
      <c r="W356" s="4"/>
      <c r="X356" s="4"/>
      <c r="Y356" s="4"/>
    </row>
    <row r="357" spans="2:25" ht="12.75" customHeight="1">
      <c r="B357" s="15"/>
      <c r="C357" s="24"/>
      <c r="E357" s="14"/>
      <c r="F357" s="32"/>
      <c r="G357" s="16"/>
      <c r="H357" s="40"/>
      <c r="J357" s="5"/>
      <c r="K357" s="2"/>
      <c r="L357" s="1"/>
      <c r="M357" s="1"/>
      <c r="N357" s="1"/>
      <c r="O357" s="3"/>
      <c r="P357" s="4"/>
      <c r="Q357" s="4"/>
      <c r="R357" s="4"/>
      <c r="S357" s="4"/>
      <c r="T357" s="4"/>
      <c r="U357" s="4"/>
      <c r="V357" s="4"/>
      <c r="W357" s="4"/>
      <c r="X357" s="4"/>
      <c r="Y357" s="4"/>
    </row>
    <row r="358" spans="2:25" ht="12.75" customHeight="1">
      <c r="B358" s="15"/>
      <c r="C358" s="24"/>
      <c r="E358" s="14"/>
      <c r="F358" s="32"/>
      <c r="G358" s="16"/>
      <c r="H358" s="40"/>
      <c r="J358" s="5"/>
      <c r="K358" s="2"/>
      <c r="L358" s="1"/>
      <c r="M358" s="1"/>
      <c r="N358" s="1"/>
      <c r="O358" s="3"/>
      <c r="P358" s="4"/>
      <c r="Q358" s="4"/>
      <c r="R358" s="4"/>
      <c r="S358" s="4"/>
      <c r="T358" s="4"/>
      <c r="U358" s="4"/>
      <c r="V358" s="4"/>
      <c r="W358" s="4"/>
      <c r="X358" s="4"/>
      <c r="Y358" s="4"/>
    </row>
    <row r="359" spans="2:25" ht="12.75" customHeight="1">
      <c r="B359" s="15"/>
      <c r="C359" s="24"/>
      <c r="E359" s="14"/>
      <c r="F359" s="32"/>
      <c r="G359" s="16"/>
      <c r="H359" s="40"/>
      <c r="J359" s="5"/>
      <c r="K359" s="2"/>
      <c r="L359" s="1"/>
      <c r="M359" s="1"/>
      <c r="N359" s="1"/>
      <c r="O359" s="3"/>
      <c r="P359" s="4"/>
      <c r="Q359" s="4"/>
      <c r="R359" s="4"/>
      <c r="S359" s="4"/>
      <c r="T359" s="4"/>
      <c r="U359" s="4"/>
      <c r="V359" s="4"/>
      <c r="W359" s="4"/>
      <c r="X359" s="4"/>
      <c r="Y359" s="4"/>
    </row>
    <row r="360" spans="2:25" ht="12.75" customHeight="1">
      <c r="B360" s="15"/>
      <c r="C360" s="24"/>
      <c r="E360" s="14"/>
      <c r="F360" s="32"/>
      <c r="G360" s="16"/>
      <c r="H360" s="40"/>
      <c r="J360" s="5"/>
      <c r="K360" s="2"/>
      <c r="L360" s="1"/>
      <c r="M360" s="1"/>
      <c r="N360" s="1"/>
      <c r="O360" s="3"/>
      <c r="P360" s="4"/>
      <c r="Q360" s="4"/>
      <c r="R360" s="4"/>
      <c r="S360" s="4"/>
      <c r="T360" s="4"/>
      <c r="U360" s="4"/>
      <c r="V360" s="4"/>
      <c r="W360" s="4"/>
      <c r="X360" s="4"/>
      <c r="Y360" s="4"/>
    </row>
    <row r="361" spans="2:25" ht="12.75" customHeight="1">
      <c r="B361" s="15"/>
      <c r="C361" s="24"/>
      <c r="E361" s="14"/>
      <c r="F361" s="32"/>
      <c r="G361" s="16"/>
      <c r="H361" s="40"/>
      <c r="J361" s="5"/>
      <c r="K361" s="2"/>
      <c r="L361" s="1"/>
      <c r="M361" s="1"/>
      <c r="N361" s="1"/>
      <c r="O361" s="3"/>
      <c r="P361" s="4"/>
      <c r="Q361" s="4"/>
      <c r="R361" s="4"/>
      <c r="S361" s="4"/>
      <c r="T361" s="4"/>
      <c r="U361" s="4"/>
      <c r="V361" s="4"/>
      <c r="W361" s="4"/>
      <c r="X361" s="4"/>
      <c r="Y361" s="4"/>
    </row>
    <row r="362" spans="2:25" ht="12.75" customHeight="1">
      <c r="B362" s="15"/>
      <c r="C362" s="24"/>
      <c r="E362" s="14"/>
      <c r="F362" s="32"/>
      <c r="G362" s="16"/>
      <c r="H362" s="40"/>
      <c r="J362" s="5"/>
      <c r="K362" s="2"/>
      <c r="L362" s="1"/>
      <c r="M362" s="1"/>
      <c r="N362" s="1"/>
      <c r="O362" s="3"/>
      <c r="P362" s="4"/>
      <c r="Q362" s="4"/>
      <c r="R362" s="4"/>
      <c r="S362" s="4"/>
      <c r="T362" s="4"/>
      <c r="U362" s="4"/>
      <c r="V362" s="4"/>
      <c r="W362" s="4"/>
      <c r="X362" s="4"/>
      <c r="Y362" s="4"/>
    </row>
    <row r="363" spans="2:25" ht="12.75" customHeight="1">
      <c r="B363" s="15"/>
      <c r="C363" s="24"/>
      <c r="E363" s="14"/>
      <c r="F363" s="32"/>
      <c r="G363" s="16"/>
      <c r="H363" s="40"/>
      <c r="J363" s="5"/>
      <c r="K363" s="2"/>
      <c r="L363" s="1"/>
      <c r="M363" s="1"/>
      <c r="N363" s="1"/>
      <c r="O363" s="3"/>
      <c r="P363" s="4"/>
      <c r="Q363" s="4"/>
      <c r="R363" s="4"/>
      <c r="S363" s="4"/>
      <c r="T363" s="4"/>
      <c r="U363" s="4"/>
      <c r="V363" s="4"/>
      <c r="W363" s="4"/>
      <c r="X363" s="4"/>
      <c r="Y363" s="4"/>
    </row>
    <row r="364" spans="2:25" ht="12.75" customHeight="1">
      <c r="B364" s="15"/>
      <c r="C364" s="24"/>
      <c r="E364" s="14"/>
      <c r="F364" s="32"/>
      <c r="G364" s="16"/>
      <c r="H364" s="40"/>
      <c r="J364" s="5"/>
      <c r="K364" s="2"/>
      <c r="L364" s="1"/>
      <c r="M364" s="1"/>
      <c r="N364" s="1"/>
      <c r="O364" s="3"/>
      <c r="P364" s="4"/>
      <c r="Q364" s="4"/>
      <c r="R364" s="4"/>
      <c r="S364" s="4"/>
      <c r="T364" s="4"/>
      <c r="U364" s="4"/>
      <c r="V364" s="4"/>
      <c r="W364" s="4"/>
      <c r="X364" s="4"/>
      <c r="Y364" s="4"/>
    </row>
    <row r="365" spans="2:25" ht="12.75" customHeight="1">
      <c r="B365" s="15"/>
      <c r="C365" s="24"/>
      <c r="E365" s="14"/>
      <c r="F365" s="32"/>
      <c r="G365" s="16"/>
      <c r="H365" s="40"/>
      <c r="J365" s="5"/>
      <c r="K365" s="2"/>
      <c r="L365" s="1"/>
      <c r="M365" s="1"/>
      <c r="N365" s="1"/>
      <c r="O365" s="3"/>
      <c r="P365" s="4"/>
      <c r="Q365" s="4"/>
      <c r="R365" s="4"/>
      <c r="S365" s="4"/>
      <c r="T365" s="4"/>
      <c r="U365" s="4"/>
      <c r="V365" s="4"/>
      <c r="W365" s="4"/>
      <c r="X365" s="4"/>
      <c r="Y365" s="4"/>
    </row>
    <row r="366" spans="2:25" ht="12.75" customHeight="1">
      <c r="B366" s="15"/>
      <c r="C366" s="24"/>
      <c r="E366" s="14"/>
      <c r="F366" s="32"/>
      <c r="G366" s="16"/>
      <c r="H366" s="40"/>
      <c r="J366" s="5"/>
      <c r="K366" s="2"/>
      <c r="L366" s="1"/>
      <c r="M366" s="1"/>
      <c r="N366" s="1"/>
      <c r="O366" s="3"/>
      <c r="P366" s="4"/>
      <c r="Q366" s="4"/>
      <c r="R366" s="4"/>
      <c r="S366" s="4"/>
      <c r="T366" s="4"/>
      <c r="U366" s="4"/>
      <c r="V366" s="4"/>
      <c r="W366" s="4"/>
      <c r="X366" s="4"/>
      <c r="Y366" s="4"/>
    </row>
    <row r="367" spans="2:25" ht="12.75" customHeight="1">
      <c r="B367" s="15"/>
      <c r="C367" s="24"/>
      <c r="E367" s="14"/>
      <c r="F367" s="32"/>
      <c r="G367" s="16"/>
      <c r="H367" s="40"/>
      <c r="J367" s="5"/>
      <c r="K367" s="2"/>
      <c r="L367" s="1"/>
      <c r="M367" s="1"/>
      <c r="N367" s="1"/>
      <c r="O367" s="3"/>
      <c r="P367" s="4"/>
      <c r="Q367" s="4"/>
      <c r="R367" s="4"/>
      <c r="S367" s="4"/>
      <c r="T367" s="4"/>
      <c r="U367" s="4"/>
      <c r="V367" s="4"/>
      <c r="W367" s="4"/>
      <c r="X367" s="4"/>
      <c r="Y367" s="4"/>
    </row>
    <row r="368" spans="2:25" ht="12.75" customHeight="1">
      <c r="B368" s="15"/>
      <c r="C368" s="24"/>
      <c r="E368" s="14"/>
      <c r="F368" s="32"/>
      <c r="G368" s="16"/>
      <c r="H368" s="40"/>
      <c r="J368" s="5"/>
      <c r="K368" s="2"/>
      <c r="L368" s="1"/>
      <c r="M368" s="1"/>
      <c r="N368" s="1"/>
      <c r="O368" s="3"/>
      <c r="P368" s="4"/>
      <c r="Q368" s="4"/>
      <c r="R368" s="4"/>
      <c r="S368" s="4"/>
      <c r="T368" s="4"/>
      <c r="U368" s="4"/>
      <c r="V368" s="4"/>
      <c r="W368" s="4"/>
      <c r="X368" s="4"/>
      <c r="Y368" s="4"/>
    </row>
    <row r="369" spans="2:25" ht="12.75" customHeight="1">
      <c r="B369" s="15"/>
      <c r="C369" s="24"/>
      <c r="E369" s="14"/>
      <c r="F369" s="32"/>
      <c r="G369" s="16"/>
      <c r="H369" s="40"/>
      <c r="J369" s="5"/>
      <c r="K369" s="2"/>
      <c r="L369" s="1"/>
      <c r="M369" s="1"/>
      <c r="N369" s="1"/>
      <c r="O369" s="3"/>
      <c r="P369" s="4"/>
      <c r="Q369" s="4"/>
      <c r="R369" s="4"/>
      <c r="S369" s="4"/>
      <c r="T369" s="4"/>
      <c r="U369" s="4"/>
      <c r="V369" s="4"/>
      <c r="W369" s="4"/>
      <c r="X369" s="4"/>
      <c r="Y369" s="4"/>
    </row>
    <row r="370" spans="2:25" ht="12.75" customHeight="1">
      <c r="B370" s="15"/>
      <c r="C370" s="24"/>
      <c r="E370" s="14"/>
      <c r="F370" s="32"/>
      <c r="G370" s="16"/>
      <c r="H370" s="40"/>
      <c r="J370" s="5"/>
      <c r="K370" s="2"/>
      <c r="L370" s="1"/>
      <c r="M370" s="1"/>
      <c r="N370" s="1"/>
      <c r="O370" s="3"/>
      <c r="P370" s="4"/>
      <c r="Q370" s="4"/>
      <c r="R370" s="4"/>
      <c r="S370" s="4"/>
      <c r="T370" s="4"/>
      <c r="U370" s="4"/>
      <c r="V370" s="4"/>
      <c r="W370" s="4"/>
      <c r="X370" s="4"/>
      <c r="Y370" s="4"/>
    </row>
    <row r="371" spans="2:25" ht="12.75" customHeight="1">
      <c r="B371" s="15"/>
      <c r="C371" s="24"/>
      <c r="E371" s="14"/>
      <c r="F371" s="32"/>
      <c r="G371" s="16"/>
      <c r="H371" s="40"/>
      <c r="J371" s="5"/>
      <c r="K371" s="2"/>
      <c r="L371" s="1"/>
      <c r="M371" s="1"/>
      <c r="N371" s="1"/>
      <c r="O371" s="3"/>
      <c r="P371" s="4"/>
      <c r="Q371" s="4"/>
      <c r="R371" s="4"/>
      <c r="S371" s="4"/>
      <c r="T371" s="4"/>
      <c r="U371" s="4"/>
      <c r="V371" s="4"/>
      <c r="W371" s="4"/>
      <c r="X371" s="4"/>
      <c r="Y371" s="4"/>
    </row>
    <row r="372" spans="2:25" ht="12.75" customHeight="1">
      <c r="B372" s="15"/>
      <c r="C372" s="24"/>
      <c r="E372" s="14"/>
      <c r="F372" s="32"/>
      <c r="G372" s="16"/>
      <c r="H372" s="40"/>
      <c r="J372" s="5"/>
      <c r="K372" s="2"/>
      <c r="L372" s="1"/>
      <c r="M372" s="1"/>
      <c r="N372" s="1"/>
      <c r="O372" s="3"/>
      <c r="P372" s="4"/>
      <c r="Q372" s="4"/>
      <c r="R372" s="4"/>
      <c r="S372" s="4"/>
      <c r="T372" s="4"/>
      <c r="U372" s="4"/>
      <c r="V372" s="4"/>
      <c r="W372" s="4"/>
      <c r="X372" s="4"/>
      <c r="Y372" s="4"/>
    </row>
    <row r="373" spans="2:25" ht="12.75" customHeight="1">
      <c r="B373" s="15"/>
      <c r="C373" s="24"/>
      <c r="E373" s="14"/>
      <c r="F373" s="32"/>
      <c r="G373" s="16"/>
      <c r="H373" s="40"/>
      <c r="J373" s="5"/>
      <c r="K373" s="2"/>
      <c r="L373" s="1"/>
      <c r="M373" s="1"/>
      <c r="N373" s="1"/>
      <c r="O373" s="3"/>
      <c r="P373" s="4"/>
      <c r="Q373" s="4"/>
      <c r="R373" s="4"/>
      <c r="S373" s="4"/>
      <c r="T373" s="4"/>
      <c r="U373" s="4"/>
      <c r="V373" s="4"/>
      <c r="W373" s="4"/>
      <c r="X373" s="4"/>
      <c r="Y373" s="4"/>
    </row>
    <row r="374" spans="2:25" ht="12.75" customHeight="1">
      <c r="B374" s="15"/>
      <c r="C374" s="24"/>
      <c r="E374" s="14"/>
      <c r="F374" s="32"/>
      <c r="G374" s="16"/>
      <c r="H374" s="40"/>
      <c r="J374" s="5"/>
      <c r="K374" s="2"/>
      <c r="L374" s="1"/>
      <c r="M374" s="1"/>
      <c r="N374" s="1"/>
      <c r="O374" s="3"/>
      <c r="P374" s="4"/>
      <c r="Q374" s="4"/>
      <c r="R374" s="4"/>
      <c r="S374" s="4"/>
      <c r="T374" s="4"/>
      <c r="U374" s="4"/>
      <c r="V374" s="4"/>
      <c r="W374" s="4"/>
      <c r="X374" s="4"/>
      <c r="Y374" s="4"/>
    </row>
    <row r="375" spans="2:25" ht="12.75" customHeight="1">
      <c r="B375" s="15"/>
      <c r="C375" s="24"/>
      <c r="E375" s="14"/>
      <c r="F375" s="32"/>
      <c r="G375" s="16"/>
      <c r="H375" s="40"/>
      <c r="J375" s="5"/>
      <c r="K375" s="2"/>
      <c r="L375" s="1"/>
      <c r="M375" s="1"/>
      <c r="N375" s="1"/>
      <c r="O375" s="3"/>
      <c r="P375" s="4"/>
      <c r="Q375" s="4"/>
      <c r="R375" s="4"/>
      <c r="S375" s="4"/>
      <c r="T375" s="4"/>
      <c r="U375" s="4"/>
      <c r="V375" s="4"/>
      <c r="W375" s="4"/>
      <c r="X375" s="4"/>
      <c r="Y375" s="4"/>
    </row>
    <row r="376" spans="2:25" ht="12.75" customHeight="1">
      <c r="B376" s="15"/>
      <c r="C376" s="24"/>
      <c r="E376" s="14"/>
      <c r="F376" s="32"/>
      <c r="G376" s="16"/>
      <c r="H376" s="40"/>
      <c r="J376" s="5"/>
      <c r="K376" s="2"/>
      <c r="L376" s="1"/>
      <c r="M376" s="1"/>
      <c r="N376" s="1"/>
      <c r="O376" s="3"/>
      <c r="P376" s="4"/>
      <c r="Q376" s="4"/>
      <c r="R376" s="4"/>
      <c r="S376" s="4"/>
      <c r="T376" s="4"/>
      <c r="U376" s="4"/>
      <c r="V376" s="4"/>
      <c r="W376" s="4"/>
      <c r="X376" s="4"/>
      <c r="Y376" s="4"/>
    </row>
    <row r="377" spans="2:25" ht="12.75" customHeight="1">
      <c r="B377" s="15"/>
      <c r="C377" s="24"/>
      <c r="E377" s="14"/>
      <c r="F377" s="32"/>
      <c r="G377" s="16"/>
      <c r="H377" s="40"/>
      <c r="J377" s="5"/>
      <c r="K377" s="2"/>
      <c r="L377" s="1"/>
      <c r="M377" s="1"/>
      <c r="N377" s="1"/>
      <c r="O377" s="3"/>
      <c r="P377" s="4"/>
      <c r="Q377" s="4"/>
      <c r="R377" s="4"/>
      <c r="S377" s="4"/>
      <c r="T377" s="4"/>
      <c r="U377" s="4"/>
      <c r="V377" s="4"/>
      <c r="W377" s="4"/>
      <c r="X377" s="4"/>
      <c r="Y377" s="4"/>
    </row>
    <row r="378" spans="2:25" ht="12.75" customHeight="1">
      <c r="B378" s="15"/>
      <c r="C378" s="24"/>
      <c r="E378" s="14"/>
      <c r="F378" s="32"/>
      <c r="G378" s="16"/>
      <c r="H378" s="40"/>
      <c r="J378" s="5"/>
      <c r="K378" s="2"/>
      <c r="L378" s="1"/>
      <c r="M378" s="1"/>
      <c r="N378" s="1"/>
      <c r="O378" s="3"/>
      <c r="P378" s="4"/>
      <c r="Q378" s="4"/>
      <c r="R378" s="4"/>
      <c r="S378" s="4"/>
      <c r="T378" s="4"/>
      <c r="U378" s="4"/>
      <c r="V378" s="4"/>
      <c r="W378" s="4"/>
      <c r="X378" s="4"/>
      <c r="Y378" s="4"/>
    </row>
    <row r="379" spans="2:25" ht="12.75" customHeight="1">
      <c r="B379" s="15"/>
      <c r="C379" s="24"/>
      <c r="E379" s="14"/>
      <c r="F379" s="32"/>
      <c r="G379" s="16"/>
      <c r="H379" s="40"/>
      <c r="J379" s="5"/>
      <c r="K379" s="2"/>
      <c r="L379" s="1"/>
      <c r="M379" s="1"/>
      <c r="N379" s="1"/>
      <c r="O379" s="3"/>
      <c r="P379" s="4"/>
      <c r="Q379" s="4"/>
      <c r="R379" s="4"/>
      <c r="S379" s="4"/>
      <c r="T379" s="4"/>
      <c r="U379" s="4"/>
      <c r="V379" s="4"/>
      <c r="W379" s="4"/>
      <c r="X379" s="4"/>
      <c r="Y379" s="4"/>
    </row>
    <row r="380" spans="2:25" ht="12.75" customHeight="1">
      <c r="B380" s="15"/>
      <c r="C380" s="24"/>
      <c r="E380" s="14"/>
      <c r="F380" s="32"/>
      <c r="G380" s="16"/>
      <c r="H380" s="40"/>
      <c r="J380" s="5"/>
      <c r="K380" s="2"/>
      <c r="L380" s="1"/>
      <c r="M380" s="1"/>
      <c r="N380" s="1"/>
      <c r="O380" s="3"/>
      <c r="P380" s="4"/>
      <c r="Q380" s="4"/>
      <c r="R380" s="4"/>
      <c r="S380" s="4"/>
      <c r="T380" s="4"/>
      <c r="U380" s="4"/>
      <c r="V380" s="4"/>
      <c r="W380" s="4"/>
      <c r="X380" s="4"/>
      <c r="Y380" s="4"/>
    </row>
    <row r="381" spans="2:25" ht="12.75" customHeight="1">
      <c r="B381" s="15"/>
      <c r="C381" s="24"/>
      <c r="E381" s="14"/>
      <c r="F381" s="32"/>
      <c r="G381" s="16"/>
      <c r="H381" s="40"/>
      <c r="J381" s="5"/>
      <c r="K381" s="2"/>
      <c r="L381" s="1"/>
      <c r="M381" s="1"/>
      <c r="N381" s="1"/>
      <c r="O381" s="3"/>
      <c r="P381" s="4"/>
      <c r="Q381" s="4"/>
      <c r="R381" s="4"/>
      <c r="S381" s="4"/>
      <c r="T381" s="4"/>
      <c r="U381" s="4"/>
      <c r="V381" s="4"/>
      <c r="W381" s="4"/>
      <c r="X381" s="4"/>
      <c r="Y381" s="4"/>
    </row>
    <row r="382" spans="2:25" ht="12.75" customHeight="1">
      <c r="B382" s="15"/>
      <c r="C382" s="24"/>
      <c r="E382" s="14"/>
      <c r="F382" s="32"/>
      <c r="G382" s="16"/>
      <c r="H382" s="40"/>
      <c r="J382" s="5"/>
      <c r="K382" s="2"/>
      <c r="L382" s="1"/>
      <c r="M382" s="1"/>
      <c r="N382" s="1"/>
      <c r="O382" s="3"/>
      <c r="P382" s="4"/>
      <c r="Q382" s="4"/>
      <c r="R382" s="4"/>
      <c r="S382" s="4"/>
      <c r="T382" s="4"/>
      <c r="U382" s="4"/>
      <c r="V382" s="4"/>
      <c r="W382" s="4"/>
      <c r="X382" s="4"/>
      <c r="Y382" s="4"/>
    </row>
    <row r="383" spans="2:25" ht="12.75" customHeight="1">
      <c r="B383" s="15"/>
      <c r="C383" s="24"/>
      <c r="E383" s="14"/>
      <c r="F383" s="32"/>
      <c r="G383" s="16"/>
      <c r="H383" s="40"/>
      <c r="J383" s="5"/>
      <c r="K383" s="2"/>
      <c r="L383" s="1"/>
      <c r="M383" s="1"/>
      <c r="N383" s="1"/>
      <c r="O383" s="3"/>
      <c r="P383" s="4"/>
      <c r="Q383" s="4"/>
      <c r="R383" s="4"/>
      <c r="S383" s="4"/>
      <c r="T383" s="4"/>
      <c r="U383" s="4"/>
      <c r="V383" s="4"/>
      <c r="W383" s="4"/>
      <c r="X383" s="4"/>
      <c r="Y383" s="4"/>
    </row>
    <row r="384" spans="2:25" ht="12.75" customHeight="1">
      <c r="B384" s="15"/>
      <c r="C384" s="24"/>
      <c r="E384" s="14"/>
      <c r="F384" s="32"/>
      <c r="G384" s="16"/>
      <c r="H384" s="40"/>
      <c r="J384" s="5"/>
      <c r="K384" s="2"/>
      <c r="L384" s="1"/>
      <c r="M384" s="1"/>
      <c r="N384" s="1"/>
      <c r="O384" s="3"/>
      <c r="P384" s="4"/>
      <c r="Q384" s="4"/>
      <c r="R384" s="4"/>
      <c r="S384" s="4"/>
      <c r="T384" s="4"/>
      <c r="U384" s="4"/>
      <c r="V384" s="4"/>
      <c r="W384" s="4"/>
      <c r="X384" s="4"/>
      <c r="Y384" s="4"/>
    </row>
    <row r="385" spans="2:25" ht="12.75" customHeight="1">
      <c r="B385" s="15"/>
      <c r="C385" s="24"/>
      <c r="E385" s="14"/>
      <c r="F385" s="32"/>
      <c r="G385" s="16"/>
      <c r="H385" s="40"/>
      <c r="J385" s="5"/>
      <c r="K385" s="2"/>
      <c r="L385" s="1"/>
      <c r="M385" s="1"/>
      <c r="N385" s="1"/>
      <c r="O385" s="3"/>
      <c r="P385" s="4"/>
      <c r="Q385" s="4"/>
      <c r="R385" s="4"/>
      <c r="S385" s="4"/>
      <c r="T385" s="4"/>
      <c r="U385" s="4"/>
      <c r="V385" s="4"/>
      <c r="W385" s="4"/>
      <c r="X385" s="4"/>
      <c r="Y385" s="4"/>
    </row>
    <row r="386" spans="2:25" ht="12.75" customHeight="1">
      <c r="B386" s="15"/>
      <c r="C386" s="24"/>
      <c r="E386" s="14"/>
      <c r="F386" s="32"/>
      <c r="G386" s="16"/>
      <c r="H386" s="40"/>
      <c r="J386" s="5"/>
      <c r="K386" s="2"/>
      <c r="L386" s="1"/>
      <c r="M386" s="1"/>
      <c r="N386" s="1"/>
      <c r="O386" s="3"/>
      <c r="P386" s="4"/>
      <c r="Q386" s="4"/>
      <c r="R386" s="4"/>
      <c r="S386" s="4"/>
      <c r="T386" s="4"/>
      <c r="U386" s="4"/>
      <c r="V386" s="4"/>
      <c r="W386" s="4"/>
      <c r="X386" s="4"/>
      <c r="Y386" s="4"/>
    </row>
    <row r="387" spans="2:25" ht="12.75" customHeight="1">
      <c r="B387" s="15"/>
      <c r="C387" s="24"/>
      <c r="E387" s="14"/>
      <c r="F387" s="32"/>
      <c r="G387" s="16"/>
      <c r="H387" s="40"/>
      <c r="J387" s="5"/>
      <c r="K387" s="2"/>
      <c r="L387" s="1"/>
      <c r="M387" s="1"/>
      <c r="N387" s="1"/>
      <c r="O387" s="3"/>
      <c r="P387" s="4"/>
      <c r="Q387" s="4"/>
      <c r="R387" s="4"/>
      <c r="S387" s="4"/>
      <c r="T387" s="4"/>
      <c r="U387" s="4"/>
      <c r="V387" s="4"/>
      <c r="W387" s="4"/>
      <c r="X387" s="4"/>
      <c r="Y387" s="4"/>
    </row>
    <row r="388" spans="2:25" ht="12.75" customHeight="1">
      <c r="B388" s="15"/>
      <c r="C388" s="24"/>
      <c r="E388" s="14"/>
      <c r="F388" s="32"/>
      <c r="G388" s="16"/>
      <c r="H388" s="40"/>
      <c r="J388" s="5"/>
      <c r="K388" s="2"/>
      <c r="L388" s="1"/>
      <c r="M388" s="1"/>
      <c r="N388" s="1"/>
      <c r="O388" s="3"/>
      <c r="P388" s="4"/>
      <c r="Q388" s="4"/>
      <c r="R388" s="4"/>
      <c r="S388" s="4"/>
      <c r="T388" s="4"/>
      <c r="U388" s="4"/>
      <c r="V388" s="4"/>
      <c r="W388" s="4"/>
      <c r="X388" s="4"/>
      <c r="Y388" s="4"/>
    </row>
    <row r="389" spans="2:25" ht="12.75" customHeight="1">
      <c r="B389" s="15"/>
      <c r="C389" s="24"/>
      <c r="E389" s="14"/>
      <c r="F389" s="32"/>
      <c r="G389" s="16"/>
      <c r="H389" s="40"/>
      <c r="J389" s="5"/>
      <c r="K389" s="2"/>
      <c r="L389" s="1"/>
      <c r="M389" s="1"/>
      <c r="N389" s="1"/>
      <c r="O389" s="3"/>
      <c r="P389" s="4"/>
      <c r="Q389" s="4"/>
      <c r="R389" s="4"/>
      <c r="S389" s="4"/>
      <c r="T389" s="4"/>
      <c r="U389" s="4"/>
      <c r="V389" s="4"/>
      <c r="W389" s="4"/>
      <c r="X389" s="4"/>
      <c r="Y389" s="4"/>
    </row>
    <row r="390" spans="2:25" ht="12.75" customHeight="1">
      <c r="B390" s="15"/>
      <c r="C390" s="24"/>
      <c r="E390" s="14"/>
      <c r="F390" s="32"/>
      <c r="G390" s="16"/>
      <c r="H390" s="40"/>
      <c r="J390" s="5"/>
      <c r="K390" s="2"/>
      <c r="L390" s="1"/>
      <c r="M390" s="1"/>
      <c r="N390" s="1"/>
      <c r="O390" s="3"/>
      <c r="P390" s="4"/>
      <c r="Q390" s="4"/>
      <c r="R390" s="4"/>
      <c r="S390" s="4"/>
      <c r="T390" s="4"/>
      <c r="U390" s="4"/>
      <c r="V390" s="4"/>
      <c r="W390" s="4"/>
      <c r="X390" s="4"/>
      <c r="Y390" s="4"/>
    </row>
    <row r="391" spans="2:25" ht="12.75" customHeight="1">
      <c r="B391" s="15"/>
      <c r="C391" s="24"/>
      <c r="E391" s="14"/>
      <c r="F391" s="32"/>
      <c r="G391" s="16"/>
      <c r="H391" s="40"/>
      <c r="J391" s="5"/>
      <c r="K391" s="2"/>
      <c r="L391" s="1"/>
      <c r="M391" s="1"/>
      <c r="N391" s="1"/>
      <c r="O391" s="3"/>
      <c r="P391" s="4"/>
      <c r="Q391" s="4"/>
      <c r="R391" s="4"/>
      <c r="S391" s="4"/>
      <c r="T391" s="4"/>
      <c r="U391" s="4"/>
      <c r="V391" s="4"/>
      <c r="W391" s="4"/>
      <c r="X391" s="4"/>
      <c r="Y391" s="4"/>
    </row>
    <row r="392" spans="2:25" ht="12.75" customHeight="1">
      <c r="B392" s="15"/>
      <c r="C392" s="24"/>
      <c r="E392" s="14"/>
      <c r="F392" s="32"/>
      <c r="G392" s="16"/>
      <c r="H392" s="40"/>
      <c r="J392" s="5"/>
      <c r="K392" s="2"/>
      <c r="L392" s="1"/>
      <c r="M392" s="1"/>
      <c r="N392" s="1"/>
      <c r="O392" s="3"/>
      <c r="P392" s="4"/>
      <c r="Q392" s="4"/>
      <c r="R392" s="4"/>
      <c r="S392" s="4"/>
      <c r="T392" s="4"/>
      <c r="U392" s="4"/>
      <c r="V392" s="4"/>
      <c r="W392" s="4"/>
      <c r="X392" s="4"/>
      <c r="Y392" s="4"/>
    </row>
    <row r="393" spans="2:25" ht="12.75" customHeight="1">
      <c r="B393" s="15"/>
      <c r="C393" s="24"/>
      <c r="E393" s="14"/>
      <c r="F393" s="32"/>
      <c r="G393" s="16"/>
      <c r="H393" s="40"/>
      <c r="J393" s="5"/>
      <c r="K393" s="2"/>
      <c r="L393" s="1"/>
      <c r="M393" s="1"/>
      <c r="N393" s="1"/>
      <c r="O393" s="3"/>
      <c r="P393" s="4"/>
      <c r="Q393" s="4"/>
      <c r="R393" s="4"/>
      <c r="S393" s="4"/>
      <c r="T393" s="4"/>
      <c r="U393" s="4"/>
      <c r="V393" s="4"/>
      <c r="W393" s="4"/>
      <c r="X393" s="4"/>
      <c r="Y393" s="4"/>
    </row>
    <row r="394" spans="2:25" ht="12.75" customHeight="1">
      <c r="B394" s="15"/>
      <c r="C394" s="24"/>
      <c r="E394" s="14"/>
      <c r="F394" s="32"/>
      <c r="G394" s="16"/>
      <c r="H394" s="40"/>
      <c r="J394" s="5"/>
      <c r="K394" s="2"/>
      <c r="L394" s="1"/>
      <c r="M394" s="1"/>
      <c r="N394" s="1"/>
      <c r="O394" s="3"/>
      <c r="P394" s="4"/>
      <c r="Q394" s="4"/>
      <c r="R394" s="4"/>
      <c r="S394" s="4"/>
      <c r="T394" s="4"/>
      <c r="U394" s="4"/>
      <c r="V394" s="4"/>
      <c r="W394" s="4"/>
      <c r="X394" s="4"/>
      <c r="Y394" s="4"/>
    </row>
    <row r="395" spans="2:25" ht="12.75" customHeight="1">
      <c r="B395" s="15"/>
      <c r="C395" s="24"/>
      <c r="E395" s="14"/>
      <c r="F395" s="32"/>
      <c r="G395" s="16"/>
      <c r="H395" s="40"/>
      <c r="J395" s="5"/>
      <c r="K395" s="2"/>
      <c r="L395" s="1"/>
      <c r="M395" s="1"/>
      <c r="N395" s="1"/>
      <c r="O395" s="3"/>
      <c r="P395" s="4"/>
      <c r="Q395" s="4"/>
      <c r="R395" s="4"/>
      <c r="S395" s="4"/>
      <c r="T395" s="4"/>
      <c r="U395" s="4"/>
      <c r="V395" s="4"/>
      <c r="W395" s="4"/>
      <c r="X395" s="4"/>
      <c r="Y395" s="4"/>
    </row>
    <row r="396" spans="2:25" ht="12.75" customHeight="1">
      <c r="B396" s="15"/>
      <c r="C396" s="24"/>
      <c r="E396" s="14"/>
      <c r="F396" s="32"/>
      <c r="G396" s="16"/>
      <c r="H396" s="40"/>
      <c r="J396" s="5"/>
      <c r="K396" s="2"/>
      <c r="L396" s="1"/>
      <c r="M396" s="1"/>
      <c r="N396" s="1"/>
      <c r="O396" s="3"/>
      <c r="P396" s="4"/>
      <c r="Q396" s="4"/>
      <c r="R396" s="4"/>
      <c r="S396" s="4"/>
      <c r="T396" s="4"/>
      <c r="U396" s="4"/>
      <c r="V396" s="4"/>
      <c r="W396" s="4"/>
      <c r="X396" s="4"/>
      <c r="Y396" s="4"/>
    </row>
    <row r="397" spans="2:25" ht="12.75" customHeight="1">
      <c r="B397" s="15"/>
      <c r="C397" s="24"/>
      <c r="E397" s="14"/>
      <c r="F397" s="32"/>
      <c r="G397" s="16"/>
      <c r="H397" s="40"/>
      <c r="J397" s="5"/>
      <c r="K397" s="2"/>
      <c r="L397" s="1"/>
      <c r="M397" s="1"/>
      <c r="N397" s="1"/>
      <c r="O397" s="3"/>
      <c r="P397" s="4"/>
      <c r="Q397" s="4"/>
      <c r="R397" s="4"/>
      <c r="S397" s="4"/>
      <c r="T397" s="4"/>
      <c r="U397" s="4"/>
      <c r="V397" s="4"/>
      <c r="W397" s="4"/>
      <c r="X397" s="4"/>
      <c r="Y397" s="4"/>
    </row>
    <row r="398" spans="2:25" ht="12.75" customHeight="1">
      <c r="B398" s="15"/>
      <c r="C398" s="24"/>
      <c r="E398" s="14"/>
      <c r="F398" s="32"/>
      <c r="G398" s="16"/>
      <c r="H398" s="40"/>
      <c r="J398" s="5"/>
      <c r="K398" s="2"/>
      <c r="L398" s="1"/>
      <c r="M398" s="1"/>
      <c r="N398" s="1"/>
      <c r="O398" s="3"/>
      <c r="P398" s="4"/>
      <c r="Q398" s="4"/>
      <c r="R398" s="4"/>
      <c r="S398" s="4"/>
      <c r="T398" s="4"/>
      <c r="U398" s="4"/>
      <c r="V398" s="4"/>
      <c r="W398" s="4"/>
      <c r="X398" s="4"/>
      <c r="Y398" s="4"/>
    </row>
    <row r="399" spans="2:25" ht="12.75" customHeight="1">
      <c r="B399" s="15"/>
      <c r="C399" s="24"/>
      <c r="E399" s="14"/>
      <c r="F399" s="32"/>
      <c r="G399" s="16"/>
      <c r="H399" s="40"/>
      <c r="J399" s="5"/>
      <c r="K399" s="2"/>
      <c r="L399" s="1"/>
      <c r="M399" s="1"/>
      <c r="N399" s="1"/>
      <c r="O399" s="3"/>
      <c r="P399" s="4"/>
      <c r="Q399" s="4"/>
      <c r="R399" s="4"/>
      <c r="S399" s="4"/>
      <c r="T399" s="4"/>
      <c r="U399" s="4"/>
      <c r="V399" s="4"/>
      <c r="W399" s="4"/>
      <c r="X399" s="4"/>
      <c r="Y399" s="4"/>
    </row>
    <row r="400" spans="2:25" ht="12.75" customHeight="1">
      <c r="B400" s="15"/>
      <c r="C400" s="24"/>
      <c r="E400" s="14"/>
      <c r="F400" s="32"/>
      <c r="G400" s="16"/>
      <c r="H400" s="40"/>
      <c r="J400" s="5"/>
      <c r="K400" s="2"/>
      <c r="L400" s="1"/>
      <c r="M400" s="1"/>
      <c r="N400" s="1"/>
      <c r="O400" s="3"/>
      <c r="P400" s="4"/>
      <c r="Q400" s="4"/>
      <c r="R400" s="4"/>
      <c r="S400" s="4"/>
      <c r="T400" s="4"/>
      <c r="U400" s="4"/>
      <c r="V400" s="4"/>
      <c r="W400" s="4"/>
      <c r="X400" s="4"/>
      <c r="Y400" s="4"/>
    </row>
    <row r="401" spans="2:25" ht="12.75" customHeight="1">
      <c r="B401" s="15"/>
      <c r="C401" s="24"/>
      <c r="E401" s="14"/>
      <c r="F401" s="32"/>
      <c r="G401" s="16"/>
      <c r="H401" s="40"/>
      <c r="J401" s="5"/>
      <c r="K401" s="2"/>
      <c r="L401" s="1"/>
      <c r="M401" s="1"/>
      <c r="N401" s="1"/>
      <c r="O401" s="3"/>
      <c r="P401" s="4"/>
      <c r="Q401" s="4"/>
      <c r="R401" s="4"/>
      <c r="S401" s="4"/>
      <c r="T401" s="4"/>
      <c r="U401" s="4"/>
      <c r="V401" s="4"/>
      <c r="W401" s="4"/>
      <c r="X401" s="4"/>
      <c r="Y401" s="4"/>
    </row>
    <row r="402" spans="2:25" ht="12.75" customHeight="1">
      <c r="B402" s="15"/>
      <c r="C402" s="24"/>
      <c r="E402" s="14"/>
      <c r="F402" s="32"/>
      <c r="G402" s="16"/>
      <c r="H402" s="40"/>
      <c r="J402" s="5"/>
      <c r="K402" s="2"/>
      <c r="L402" s="1"/>
      <c r="M402" s="1"/>
      <c r="N402" s="1"/>
      <c r="O402" s="3"/>
      <c r="P402" s="4"/>
      <c r="Q402" s="4"/>
      <c r="R402" s="4"/>
      <c r="S402" s="4"/>
      <c r="T402" s="4"/>
      <c r="U402" s="4"/>
      <c r="V402" s="4"/>
      <c r="W402" s="4"/>
      <c r="X402" s="4"/>
      <c r="Y402" s="4"/>
    </row>
    <row r="403" spans="2:25" ht="12.75" customHeight="1">
      <c r="B403" s="15"/>
      <c r="C403" s="24"/>
      <c r="E403" s="14"/>
      <c r="F403" s="32"/>
      <c r="G403" s="16"/>
      <c r="H403" s="40"/>
      <c r="J403" s="5"/>
      <c r="K403" s="2"/>
      <c r="L403" s="1"/>
      <c r="M403" s="1"/>
      <c r="N403" s="1"/>
      <c r="O403" s="3"/>
      <c r="P403" s="4"/>
      <c r="Q403" s="4"/>
      <c r="R403" s="4"/>
      <c r="S403" s="4"/>
      <c r="T403" s="4"/>
      <c r="U403" s="4"/>
      <c r="V403" s="4"/>
      <c r="W403" s="4"/>
      <c r="X403" s="4"/>
      <c r="Y403" s="4"/>
    </row>
    <row r="404" spans="2:25" ht="12.75" customHeight="1">
      <c r="B404" s="15"/>
      <c r="C404" s="24"/>
      <c r="E404" s="14"/>
      <c r="F404" s="32"/>
      <c r="G404" s="16"/>
      <c r="H404" s="40"/>
      <c r="J404" s="5"/>
      <c r="K404" s="2"/>
      <c r="L404" s="1"/>
      <c r="M404" s="1"/>
      <c r="N404" s="1"/>
      <c r="O404" s="3"/>
      <c r="P404" s="4"/>
      <c r="Q404" s="4"/>
      <c r="R404" s="4"/>
      <c r="S404" s="4"/>
      <c r="T404" s="4"/>
      <c r="U404" s="4"/>
      <c r="V404" s="4"/>
      <c r="W404" s="4"/>
      <c r="X404" s="4"/>
      <c r="Y404" s="4"/>
    </row>
    <row r="405" spans="2:25" ht="12.75" customHeight="1">
      <c r="B405" s="15"/>
      <c r="C405" s="24"/>
      <c r="E405" s="14"/>
      <c r="F405" s="32"/>
      <c r="G405" s="16"/>
      <c r="H405" s="40"/>
      <c r="J405" s="5"/>
      <c r="K405" s="2"/>
      <c r="L405" s="1"/>
      <c r="M405" s="1"/>
      <c r="N405" s="1"/>
      <c r="O405" s="3"/>
      <c r="P405" s="4"/>
      <c r="Q405" s="4"/>
      <c r="R405" s="4"/>
      <c r="S405" s="4"/>
      <c r="T405" s="4"/>
      <c r="U405" s="4"/>
      <c r="V405" s="4"/>
      <c r="W405" s="4"/>
      <c r="X405" s="4"/>
      <c r="Y405" s="4"/>
    </row>
    <row r="406" spans="2:25" ht="12.75" customHeight="1">
      <c r="B406" s="15"/>
      <c r="C406" s="24"/>
      <c r="E406" s="14"/>
      <c r="F406" s="32"/>
      <c r="G406" s="16"/>
      <c r="H406" s="40"/>
      <c r="J406" s="5"/>
      <c r="K406" s="2"/>
      <c r="L406" s="1"/>
      <c r="M406" s="1"/>
      <c r="N406" s="1"/>
      <c r="O406" s="3"/>
      <c r="P406" s="4"/>
      <c r="Q406" s="4"/>
      <c r="R406" s="4"/>
      <c r="S406" s="4"/>
      <c r="T406" s="4"/>
      <c r="U406" s="4"/>
      <c r="V406" s="4"/>
      <c r="W406" s="4"/>
      <c r="X406" s="4"/>
      <c r="Y406" s="4"/>
    </row>
    <row r="407" spans="2:25" ht="12.75" customHeight="1">
      <c r="B407" s="15"/>
      <c r="C407" s="24"/>
      <c r="E407" s="14"/>
      <c r="F407" s="32"/>
      <c r="G407" s="16"/>
      <c r="H407" s="40"/>
      <c r="J407" s="5"/>
      <c r="K407" s="2"/>
      <c r="L407" s="1"/>
      <c r="M407" s="1"/>
      <c r="N407" s="1"/>
      <c r="O407" s="3"/>
      <c r="P407" s="4"/>
      <c r="Q407" s="4"/>
      <c r="R407" s="4"/>
      <c r="S407" s="4"/>
      <c r="T407" s="4"/>
      <c r="U407" s="4"/>
      <c r="V407" s="4"/>
      <c r="W407" s="4"/>
      <c r="X407" s="4"/>
      <c r="Y407" s="4"/>
    </row>
    <row r="408" spans="2:25" ht="12.75" customHeight="1">
      <c r="B408" s="15"/>
      <c r="C408" s="24"/>
      <c r="E408" s="14"/>
      <c r="F408" s="32"/>
      <c r="G408" s="16"/>
      <c r="H408" s="40"/>
      <c r="J408" s="5"/>
      <c r="K408" s="2"/>
      <c r="L408" s="1"/>
      <c r="M408" s="1"/>
      <c r="N408" s="1"/>
      <c r="O408" s="3"/>
      <c r="P408" s="4"/>
      <c r="Q408" s="4"/>
      <c r="R408" s="4"/>
      <c r="S408" s="4"/>
      <c r="T408" s="4"/>
      <c r="U408" s="4"/>
      <c r="V408" s="4"/>
      <c r="W408" s="4"/>
      <c r="X408" s="4"/>
      <c r="Y408" s="4"/>
    </row>
    <row r="409" spans="2:25" ht="12.75" customHeight="1">
      <c r="B409" s="15"/>
      <c r="C409" s="24"/>
      <c r="E409" s="14"/>
      <c r="F409" s="32"/>
      <c r="G409" s="16"/>
      <c r="H409" s="40"/>
      <c r="J409" s="5"/>
      <c r="K409" s="2"/>
      <c r="L409" s="1"/>
      <c r="M409" s="1"/>
      <c r="N409" s="1"/>
      <c r="O409" s="3"/>
      <c r="P409" s="4"/>
      <c r="Q409" s="4"/>
      <c r="R409" s="4"/>
      <c r="S409" s="4"/>
      <c r="T409" s="4"/>
      <c r="U409" s="4"/>
      <c r="V409" s="4"/>
      <c r="W409" s="4"/>
      <c r="X409" s="4"/>
      <c r="Y409" s="4"/>
    </row>
    <row r="410" spans="2:25" ht="12.75" customHeight="1">
      <c r="B410" s="15"/>
      <c r="C410" s="24"/>
      <c r="E410" s="14"/>
      <c r="F410" s="32"/>
      <c r="G410" s="16"/>
      <c r="H410" s="40"/>
      <c r="J410" s="5"/>
      <c r="K410" s="2"/>
      <c r="L410" s="1"/>
      <c r="M410" s="1"/>
      <c r="N410" s="1"/>
      <c r="O410" s="3"/>
      <c r="P410" s="4"/>
      <c r="Q410" s="4"/>
      <c r="R410" s="4"/>
      <c r="S410" s="4"/>
      <c r="T410" s="4"/>
      <c r="U410" s="4"/>
      <c r="V410" s="4"/>
      <c r="W410" s="4"/>
      <c r="X410" s="4"/>
      <c r="Y410" s="4"/>
    </row>
    <row r="411" spans="2:25" ht="12.75" customHeight="1">
      <c r="B411" s="15"/>
      <c r="C411" s="24"/>
      <c r="E411" s="14"/>
      <c r="F411" s="32"/>
      <c r="G411" s="16"/>
      <c r="H411" s="40"/>
      <c r="J411" s="5"/>
      <c r="K411" s="2"/>
      <c r="L411" s="1"/>
      <c r="M411" s="1"/>
      <c r="N411" s="1"/>
      <c r="O411" s="3"/>
      <c r="P411" s="4"/>
      <c r="Q411" s="4"/>
      <c r="R411" s="4"/>
      <c r="S411" s="4"/>
      <c r="T411" s="4"/>
      <c r="U411" s="4"/>
      <c r="V411" s="4"/>
      <c r="W411" s="4"/>
      <c r="X411" s="4"/>
      <c r="Y411" s="4"/>
    </row>
    <row r="412" spans="2:25" ht="12.75" customHeight="1">
      <c r="B412" s="15"/>
      <c r="C412" s="24"/>
      <c r="E412" s="14"/>
      <c r="F412" s="32"/>
      <c r="G412" s="16"/>
      <c r="H412" s="40"/>
      <c r="J412" s="5"/>
      <c r="K412" s="2"/>
      <c r="L412" s="1"/>
      <c r="M412" s="1"/>
      <c r="N412" s="1"/>
      <c r="O412" s="3"/>
      <c r="P412" s="4"/>
      <c r="Q412" s="4"/>
      <c r="R412" s="4"/>
      <c r="S412" s="4"/>
      <c r="T412" s="4"/>
      <c r="U412" s="4"/>
      <c r="V412" s="4"/>
      <c r="W412" s="4"/>
      <c r="X412" s="4"/>
      <c r="Y412" s="4"/>
    </row>
    <row r="413" spans="2:25" ht="12.75" customHeight="1">
      <c r="B413" s="15"/>
      <c r="C413" s="24"/>
      <c r="E413" s="14"/>
      <c r="F413" s="32"/>
      <c r="G413" s="16"/>
      <c r="H413" s="40"/>
      <c r="J413" s="5"/>
      <c r="K413" s="2"/>
      <c r="L413" s="1"/>
      <c r="M413" s="1"/>
      <c r="N413" s="1"/>
      <c r="O413" s="3"/>
      <c r="P413" s="4"/>
      <c r="Q413" s="4"/>
      <c r="R413" s="4"/>
      <c r="S413" s="4"/>
      <c r="T413" s="4"/>
      <c r="U413" s="4"/>
      <c r="V413" s="4"/>
      <c r="W413" s="4"/>
      <c r="X413" s="4"/>
      <c r="Y413" s="4"/>
    </row>
    <row r="414" spans="2:25" ht="12.75" customHeight="1">
      <c r="B414" s="15"/>
      <c r="C414" s="24"/>
      <c r="E414" s="14"/>
      <c r="F414" s="32"/>
      <c r="G414" s="16"/>
      <c r="H414" s="40"/>
      <c r="J414" s="5"/>
      <c r="K414" s="2"/>
      <c r="L414" s="1"/>
      <c r="M414" s="1"/>
      <c r="N414" s="1"/>
      <c r="O414" s="3"/>
      <c r="P414" s="4"/>
      <c r="Q414" s="4"/>
      <c r="R414" s="4"/>
      <c r="S414" s="4"/>
      <c r="T414" s="4"/>
      <c r="U414" s="4"/>
      <c r="V414" s="4"/>
      <c r="W414" s="4"/>
      <c r="X414" s="4"/>
      <c r="Y414" s="4"/>
    </row>
    <row r="415" spans="2:25" ht="12.75" customHeight="1">
      <c r="B415" s="15"/>
      <c r="C415" s="24"/>
      <c r="E415" s="14"/>
      <c r="F415" s="32"/>
      <c r="G415" s="16"/>
      <c r="H415" s="40"/>
      <c r="J415" s="5"/>
      <c r="K415" s="2"/>
      <c r="L415" s="1"/>
      <c r="M415" s="1"/>
      <c r="N415" s="1"/>
      <c r="O415" s="3"/>
      <c r="P415" s="4"/>
      <c r="Q415" s="4"/>
      <c r="R415" s="4"/>
      <c r="S415" s="4"/>
      <c r="T415" s="4"/>
      <c r="U415" s="4"/>
      <c r="V415" s="4"/>
      <c r="W415" s="4"/>
      <c r="X415" s="4"/>
      <c r="Y415" s="4"/>
    </row>
    <row r="416" spans="2:25" ht="12.75" customHeight="1">
      <c r="B416" s="15"/>
      <c r="C416" s="24"/>
      <c r="E416" s="14"/>
      <c r="F416" s="32"/>
      <c r="G416" s="16"/>
      <c r="H416" s="40"/>
      <c r="J416" s="5"/>
      <c r="K416" s="2"/>
      <c r="L416" s="1"/>
      <c r="M416" s="1"/>
      <c r="N416" s="1"/>
      <c r="O416" s="3"/>
      <c r="P416" s="4"/>
      <c r="Q416" s="4"/>
      <c r="R416" s="4"/>
      <c r="S416" s="4"/>
      <c r="T416" s="4"/>
      <c r="U416" s="4"/>
      <c r="V416" s="4"/>
      <c r="W416" s="4"/>
      <c r="X416" s="4"/>
      <c r="Y416" s="4"/>
    </row>
    <row r="417" spans="2:25" ht="12.75" customHeight="1">
      <c r="B417" s="15"/>
      <c r="C417" s="24"/>
      <c r="E417" s="14"/>
      <c r="F417" s="32"/>
      <c r="G417" s="16"/>
      <c r="H417" s="40"/>
      <c r="J417" s="5"/>
      <c r="K417" s="2"/>
      <c r="L417" s="1"/>
      <c r="M417" s="1"/>
      <c r="N417" s="1"/>
      <c r="O417" s="3"/>
      <c r="P417" s="4"/>
      <c r="Q417" s="4"/>
      <c r="R417" s="4"/>
      <c r="S417" s="4"/>
      <c r="T417" s="4"/>
      <c r="U417" s="4"/>
      <c r="V417" s="4"/>
      <c r="W417" s="4"/>
      <c r="X417" s="4"/>
      <c r="Y417" s="4"/>
    </row>
    <row r="418" spans="2:25" ht="12.75" customHeight="1">
      <c r="B418" s="15"/>
      <c r="C418" s="24"/>
      <c r="E418" s="14"/>
      <c r="F418" s="32"/>
      <c r="G418" s="16"/>
      <c r="H418" s="40"/>
      <c r="J418" s="5"/>
      <c r="K418" s="2"/>
      <c r="L418" s="1"/>
      <c r="M418" s="1"/>
      <c r="N418" s="1"/>
      <c r="O418" s="3"/>
      <c r="P418" s="4"/>
      <c r="Q418" s="4"/>
      <c r="R418" s="4"/>
      <c r="S418" s="4"/>
      <c r="T418" s="4"/>
      <c r="U418" s="4"/>
      <c r="V418" s="4"/>
      <c r="W418" s="4"/>
      <c r="X418" s="4"/>
      <c r="Y418" s="4"/>
    </row>
    <row r="419" spans="2:25" ht="12.75" customHeight="1">
      <c r="B419" s="15"/>
      <c r="C419" s="24"/>
      <c r="E419" s="14"/>
      <c r="F419" s="32"/>
      <c r="G419" s="16"/>
      <c r="H419" s="40"/>
      <c r="J419" s="5"/>
      <c r="K419" s="2"/>
      <c r="L419" s="1"/>
      <c r="M419" s="1"/>
      <c r="N419" s="1"/>
      <c r="O419" s="3"/>
      <c r="P419" s="4"/>
      <c r="Q419" s="4"/>
      <c r="R419" s="4"/>
      <c r="S419" s="4"/>
      <c r="T419" s="4"/>
      <c r="U419" s="4"/>
      <c r="V419" s="4"/>
      <c r="W419" s="4"/>
      <c r="X419" s="4"/>
      <c r="Y419" s="4"/>
    </row>
    <row r="420" spans="2:25" ht="12.75" customHeight="1">
      <c r="B420" s="15"/>
      <c r="C420" s="24"/>
      <c r="E420" s="14"/>
      <c r="F420" s="32"/>
      <c r="G420" s="16"/>
      <c r="H420" s="40"/>
      <c r="J420" s="5"/>
      <c r="K420" s="2"/>
      <c r="L420" s="1"/>
      <c r="M420" s="1"/>
      <c r="N420" s="1"/>
      <c r="O420" s="3"/>
      <c r="P420" s="4"/>
      <c r="Q420" s="4"/>
      <c r="R420" s="4"/>
      <c r="S420" s="4"/>
      <c r="T420" s="4"/>
      <c r="U420" s="4"/>
      <c r="V420" s="4"/>
      <c r="W420" s="4"/>
      <c r="X420" s="4"/>
      <c r="Y420" s="4"/>
    </row>
    <row r="421" spans="2:25" ht="12.75" customHeight="1">
      <c r="B421" s="15"/>
      <c r="C421" s="24"/>
      <c r="E421" s="14"/>
      <c r="F421" s="32"/>
      <c r="G421" s="16"/>
      <c r="H421" s="40"/>
      <c r="J421" s="5"/>
      <c r="K421" s="2"/>
      <c r="L421" s="1"/>
      <c r="M421" s="1"/>
      <c r="N421" s="1"/>
      <c r="O421" s="3"/>
      <c r="P421" s="4"/>
      <c r="Q421" s="4"/>
      <c r="R421" s="4"/>
      <c r="S421" s="4"/>
      <c r="T421" s="4"/>
      <c r="U421" s="4"/>
      <c r="V421" s="4"/>
      <c r="W421" s="4"/>
      <c r="X421" s="4"/>
      <c r="Y421" s="4"/>
    </row>
    <row r="422" spans="2:25" ht="12.75" customHeight="1">
      <c r="B422" s="15"/>
      <c r="C422" s="24"/>
      <c r="E422" s="14"/>
      <c r="F422" s="32"/>
      <c r="G422" s="16"/>
      <c r="H422" s="40"/>
      <c r="J422" s="5"/>
      <c r="K422" s="2"/>
      <c r="L422" s="1"/>
      <c r="M422" s="1"/>
      <c r="N422" s="1"/>
      <c r="O422" s="3"/>
      <c r="P422" s="4"/>
      <c r="Q422" s="4"/>
      <c r="R422" s="4"/>
      <c r="S422" s="4"/>
      <c r="T422" s="4"/>
      <c r="U422" s="4"/>
      <c r="V422" s="4"/>
      <c r="W422" s="4"/>
      <c r="X422" s="4"/>
      <c r="Y422" s="4"/>
    </row>
    <row r="423" spans="2:25" ht="12.75" customHeight="1">
      <c r="B423" s="15"/>
      <c r="C423" s="24"/>
      <c r="E423" s="14"/>
      <c r="F423" s="32"/>
      <c r="G423" s="16"/>
      <c r="H423" s="40"/>
      <c r="J423" s="5"/>
      <c r="K423" s="2"/>
      <c r="L423" s="1"/>
      <c r="M423" s="1"/>
      <c r="N423" s="1"/>
      <c r="O423" s="3"/>
      <c r="P423" s="4"/>
      <c r="Q423" s="4"/>
      <c r="R423" s="4"/>
      <c r="S423" s="4"/>
      <c r="T423" s="4"/>
      <c r="U423" s="4"/>
      <c r="V423" s="4"/>
      <c r="W423" s="4"/>
      <c r="X423" s="4"/>
      <c r="Y423" s="4"/>
    </row>
    <row r="424" spans="2:25" ht="12.75" customHeight="1">
      <c r="B424" s="15"/>
      <c r="C424" s="24"/>
      <c r="E424" s="14"/>
      <c r="F424" s="32"/>
      <c r="G424" s="16"/>
      <c r="H424" s="40"/>
      <c r="J424" s="5"/>
      <c r="K424" s="2"/>
      <c r="L424" s="1"/>
      <c r="M424" s="1"/>
      <c r="N424" s="1"/>
      <c r="O424" s="3"/>
      <c r="P424" s="4"/>
      <c r="Q424" s="4"/>
      <c r="R424" s="4"/>
      <c r="S424" s="4"/>
      <c r="T424" s="4"/>
      <c r="U424" s="4"/>
      <c r="V424" s="4"/>
      <c r="W424" s="4"/>
      <c r="X424" s="4"/>
      <c r="Y424" s="4"/>
    </row>
    <row r="425" spans="2:25" ht="12.75" customHeight="1">
      <c r="B425" s="15"/>
      <c r="C425" s="24"/>
      <c r="E425" s="14"/>
      <c r="F425" s="32"/>
      <c r="G425" s="16"/>
      <c r="H425" s="40"/>
      <c r="J425" s="5"/>
      <c r="K425" s="2"/>
      <c r="L425" s="1"/>
      <c r="M425" s="1"/>
      <c r="N425" s="1"/>
      <c r="O425" s="3"/>
      <c r="P425" s="4"/>
      <c r="Q425" s="4"/>
      <c r="R425" s="4"/>
      <c r="S425" s="4"/>
      <c r="T425" s="4"/>
      <c r="U425" s="4"/>
      <c r="V425" s="4"/>
      <c r="W425" s="4"/>
      <c r="X425" s="4"/>
      <c r="Y425" s="4"/>
    </row>
    <row r="426" spans="2:25" ht="12.75" customHeight="1">
      <c r="B426" s="15"/>
      <c r="C426" s="24"/>
      <c r="E426" s="14"/>
      <c r="F426" s="32"/>
      <c r="G426" s="16"/>
      <c r="H426" s="40"/>
      <c r="J426" s="5"/>
      <c r="K426" s="2"/>
      <c r="L426" s="1"/>
      <c r="M426" s="1"/>
      <c r="N426" s="1"/>
      <c r="O426" s="3"/>
      <c r="P426" s="4"/>
      <c r="Q426" s="4"/>
      <c r="R426" s="4"/>
      <c r="S426" s="4"/>
      <c r="T426" s="4"/>
      <c r="U426" s="4"/>
      <c r="V426" s="4"/>
      <c r="W426" s="4"/>
      <c r="X426" s="4"/>
      <c r="Y426" s="4"/>
    </row>
    <row r="427" spans="2:25" ht="12.75" customHeight="1">
      <c r="B427" s="15"/>
      <c r="C427" s="24"/>
      <c r="E427" s="14"/>
      <c r="F427" s="32"/>
      <c r="G427" s="16"/>
      <c r="H427" s="40"/>
      <c r="J427" s="5"/>
      <c r="K427" s="2"/>
      <c r="L427" s="1"/>
      <c r="M427" s="1"/>
      <c r="N427" s="1"/>
      <c r="O427" s="3"/>
      <c r="P427" s="4"/>
      <c r="Q427" s="4"/>
      <c r="R427" s="4"/>
      <c r="S427" s="4"/>
      <c r="T427" s="4"/>
      <c r="U427" s="4"/>
      <c r="V427" s="4"/>
      <c r="W427" s="4"/>
      <c r="X427" s="4"/>
      <c r="Y427" s="4"/>
    </row>
    <row r="428" spans="2:25" ht="12.75" customHeight="1">
      <c r="B428" s="15"/>
      <c r="C428" s="24"/>
      <c r="E428" s="14"/>
      <c r="F428" s="32"/>
      <c r="G428" s="16"/>
      <c r="H428" s="40"/>
      <c r="J428" s="5"/>
      <c r="K428" s="2"/>
      <c r="L428" s="1"/>
      <c r="M428" s="1"/>
      <c r="N428" s="1"/>
      <c r="O428" s="3"/>
      <c r="P428" s="4"/>
      <c r="Q428" s="4"/>
      <c r="R428" s="4"/>
      <c r="S428" s="4"/>
      <c r="T428" s="4"/>
      <c r="U428" s="4"/>
      <c r="V428" s="4"/>
      <c r="W428" s="4"/>
      <c r="X428" s="4"/>
      <c r="Y428" s="4"/>
    </row>
    <row r="429" spans="2:25" ht="12.75" customHeight="1">
      <c r="B429" s="15"/>
      <c r="C429" s="24"/>
      <c r="E429" s="14"/>
      <c r="F429" s="32"/>
      <c r="G429" s="16"/>
      <c r="H429" s="40"/>
      <c r="J429" s="5"/>
      <c r="K429" s="2"/>
      <c r="L429" s="1"/>
      <c r="M429" s="1"/>
      <c r="N429" s="1"/>
      <c r="O429" s="3"/>
      <c r="P429" s="4"/>
      <c r="Q429" s="4"/>
      <c r="R429" s="4"/>
      <c r="S429" s="4"/>
      <c r="T429" s="4"/>
      <c r="U429" s="4"/>
      <c r="V429" s="4"/>
      <c r="W429" s="4"/>
      <c r="X429" s="4"/>
      <c r="Y429" s="4"/>
    </row>
    <row r="430" spans="2:25" ht="12.75" customHeight="1">
      <c r="B430" s="15"/>
      <c r="C430" s="24"/>
      <c r="E430" s="14"/>
      <c r="F430" s="32"/>
      <c r="G430" s="16"/>
      <c r="H430" s="40"/>
      <c r="J430" s="5"/>
      <c r="K430" s="2"/>
      <c r="L430" s="1"/>
      <c r="M430" s="1"/>
      <c r="N430" s="1"/>
      <c r="O430" s="3"/>
      <c r="P430" s="4"/>
      <c r="Q430" s="4"/>
      <c r="R430" s="4"/>
      <c r="S430" s="4"/>
      <c r="T430" s="4"/>
      <c r="U430" s="4"/>
      <c r="V430" s="4"/>
      <c r="W430" s="4"/>
      <c r="X430" s="4"/>
      <c r="Y430" s="4"/>
    </row>
    <row r="431" spans="2:25" ht="12.75" customHeight="1">
      <c r="B431" s="15"/>
      <c r="C431" s="24"/>
      <c r="E431" s="14"/>
      <c r="F431" s="32"/>
      <c r="G431" s="16"/>
      <c r="H431" s="40"/>
      <c r="J431" s="5"/>
      <c r="K431" s="2"/>
      <c r="L431" s="1"/>
      <c r="M431" s="1"/>
      <c r="N431" s="1"/>
      <c r="O431" s="3"/>
      <c r="P431" s="4"/>
      <c r="Q431" s="4"/>
      <c r="R431" s="4"/>
      <c r="S431" s="4"/>
      <c r="T431" s="4"/>
      <c r="U431" s="4"/>
      <c r="V431" s="4"/>
      <c r="W431" s="4"/>
      <c r="X431" s="4"/>
      <c r="Y431" s="4"/>
    </row>
    <row r="432" spans="2:25" ht="12.75" customHeight="1">
      <c r="B432" s="15"/>
      <c r="C432" s="24"/>
      <c r="E432" s="14"/>
      <c r="F432" s="32"/>
      <c r="G432" s="16"/>
      <c r="H432" s="40"/>
      <c r="J432" s="5"/>
      <c r="K432" s="2"/>
      <c r="L432" s="1"/>
      <c r="M432" s="1"/>
      <c r="N432" s="1"/>
      <c r="O432" s="3"/>
      <c r="P432" s="4"/>
      <c r="Q432" s="4"/>
      <c r="R432" s="4"/>
      <c r="S432" s="4"/>
      <c r="T432" s="4"/>
      <c r="U432" s="4"/>
      <c r="V432" s="4"/>
      <c r="W432" s="4"/>
      <c r="X432" s="4"/>
      <c r="Y432" s="4"/>
    </row>
    <row r="433" spans="2:25" ht="12.75" customHeight="1">
      <c r="B433" s="15"/>
      <c r="C433" s="24"/>
      <c r="E433" s="14"/>
      <c r="F433" s="32"/>
      <c r="G433" s="16"/>
      <c r="H433" s="40"/>
      <c r="J433" s="5"/>
      <c r="K433" s="2"/>
      <c r="L433" s="1"/>
      <c r="M433" s="1"/>
      <c r="N433" s="1"/>
      <c r="O433" s="3"/>
      <c r="P433" s="4"/>
      <c r="Q433" s="4"/>
      <c r="R433" s="4"/>
      <c r="S433" s="4"/>
      <c r="T433" s="4"/>
      <c r="U433" s="4"/>
      <c r="V433" s="4"/>
      <c r="W433" s="4"/>
      <c r="X433" s="4"/>
      <c r="Y433" s="4"/>
    </row>
    <row r="434" spans="2:25" ht="12.75" customHeight="1">
      <c r="B434" s="15"/>
      <c r="C434" s="24"/>
      <c r="E434" s="14"/>
      <c r="F434" s="32"/>
      <c r="G434" s="16"/>
      <c r="H434" s="40"/>
      <c r="J434" s="5"/>
      <c r="K434" s="2"/>
      <c r="L434" s="1"/>
      <c r="M434" s="1"/>
      <c r="N434" s="1"/>
      <c r="O434" s="3"/>
      <c r="P434" s="4"/>
      <c r="Q434" s="4"/>
      <c r="R434" s="4"/>
      <c r="S434" s="4"/>
      <c r="T434" s="4"/>
      <c r="U434" s="4"/>
      <c r="V434" s="4"/>
      <c r="W434" s="4"/>
      <c r="X434" s="4"/>
      <c r="Y434" s="4"/>
    </row>
    <row r="435" spans="2:25" ht="12.75" customHeight="1">
      <c r="B435" s="15"/>
      <c r="C435" s="24"/>
      <c r="E435" s="14"/>
      <c r="F435" s="32"/>
      <c r="G435" s="16"/>
      <c r="H435" s="40"/>
      <c r="J435" s="5"/>
      <c r="K435" s="2"/>
      <c r="L435" s="1"/>
      <c r="M435" s="1"/>
      <c r="N435" s="1"/>
      <c r="O435" s="3"/>
      <c r="P435" s="4"/>
      <c r="Q435" s="4"/>
      <c r="R435" s="4"/>
      <c r="S435" s="4"/>
      <c r="T435" s="4"/>
      <c r="U435" s="4"/>
      <c r="V435" s="4"/>
      <c r="W435" s="4"/>
      <c r="X435" s="4"/>
      <c r="Y435" s="4"/>
    </row>
    <row r="436" spans="2:25" ht="12.75" customHeight="1">
      <c r="B436" s="15"/>
      <c r="C436" s="24"/>
      <c r="E436" s="14"/>
      <c r="F436" s="32"/>
      <c r="G436" s="16"/>
      <c r="H436" s="40"/>
      <c r="J436" s="5"/>
      <c r="K436" s="2"/>
      <c r="L436" s="1"/>
      <c r="M436" s="1"/>
      <c r="N436" s="1"/>
      <c r="O436" s="3"/>
      <c r="P436" s="4"/>
      <c r="Q436" s="4"/>
      <c r="R436" s="4"/>
      <c r="S436" s="4"/>
      <c r="T436" s="4"/>
      <c r="U436" s="4"/>
      <c r="V436" s="4"/>
      <c r="W436" s="4"/>
      <c r="X436" s="4"/>
      <c r="Y436" s="4"/>
    </row>
    <row r="437" spans="2:25" ht="12.75" customHeight="1">
      <c r="B437" s="15"/>
      <c r="C437" s="24"/>
      <c r="E437" s="14"/>
      <c r="F437" s="32"/>
      <c r="G437" s="16"/>
      <c r="H437" s="40"/>
      <c r="J437" s="5"/>
      <c r="K437" s="2"/>
      <c r="L437" s="1"/>
      <c r="M437" s="1"/>
      <c r="N437" s="1"/>
      <c r="O437" s="3"/>
      <c r="P437" s="4"/>
      <c r="Q437" s="4"/>
      <c r="R437" s="4"/>
      <c r="S437" s="4"/>
      <c r="T437" s="4"/>
      <c r="U437" s="4"/>
      <c r="V437" s="4"/>
      <c r="W437" s="4"/>
      <c r="X437" s="4"/>
      <c r="Y437" s="4"/>
    </row>
    <row r="438" spans="2:25" ht="12.75" customHeight="1">
      <c r="B438" s="15"/>
      <c r="C438" s="24"/>
      <c r="E438" s="14"/>
      <c r="F438" s="32"/>
      <c r="G438" s="16"/>
      <c r="H438" s="40"/>
      <c r="J438" s="5"/>
      <c r="K438" s="2"/>
      <c r="L438" s="1"/>
      <c r="M438" s="1"/>
      <c r="N438" s="1"/>
      <c r="O438" s="3"/>
      <c r="P438" s="4"/>
      <c r="Q438" s="4"/>
      <c r="R438" s="4"/>
      <c r="S438" s="4"/>
      <c r="T438" s="4"/>
      <c r="U438" s="4"/>
      <c r="V438" s="4"/>
      <c r="W438" s="4"/>
      <c r="X438" s="4"/>
      <c r="Y438" s="4"/>
    </row>
    <row r="439" spans="2:25" ht="12.75" customHeight="1">
      <c r="B439" s="15"/>
      <c r="C439" s="24"/>
      <c r="E439" s="14"/>
      <c r="F439" s="32"/>
      <c r="G439" s="16"/>
      <c r="H439" s="40"/>
      <c r="J439" s="5"/>
      <c r="K439" s="2"/>
      <c r="L439" s="1"/>
      <c r="M439" s="1"/>
      <c r="N439" s="1"/>
      <c r="O439" s="3"/>
      <c r="P439" s="4"/>
      <c r="Q439" s="4"/>
      <c r="R439" s="4"/>
      <c r="S439" s="4"/>
      <c r="T439" s="4"/>
      <c r="U439" s="4"/>
      <c r="V439" s="4"/>
      <c r="W439" s="4"/>
      <c r="X439" s="4"/>
      <c r="Y439" s="4"/>
    </row>
    <row r="440" spans="2:25" ht="12.75" customHeight="1">
      <c r="B440" s="15"/>
      <c r="C440" s="24"/>
      <c r="E440" s="14"/>
      <c r="F440" s="32"/>
      <c r="G440" s="16"/>
      <c r="H440" s="40"/>
      <c r="J440" s="5"/>
      <c r="K440" s="2"/>
      <c r="L440" s="1"/>
      <c r="M440" s="1"/>
      <c r="N440" s="1"/>
      <c r="O440" s="3"/>
      <c r="P440" s="4"/>
      <c r="Q440" s="4"/>
      <c r="R440" s="4"/>
      <c r="S440" s="4"/>
      <c r="T440" s="4"/>
      <c r="U440" s="4"/>
      <c r="V440" s="4"/>
      <c r="W440" s="4"/>
      <c r="X440" s="4"/>
      <c r="Y440" s="4"/>
    </row>
    <row r="441" spans="2:25" ht="12.75" customHeight="1">
      <c r="B441" s="15"/>
      <c r="C441" s="24"/>
      <c r="E441" s="14"/>
      <c r="F441" s="32"/>
      <c r="G441" s="16"/>
      <c r="H441" s="40"/>
      <c r="J441" s="5"/>
      <c r="K441" s="2"/>
      <c r="L441" s="1"/>
      <c r="M441" s="1"/>
      <c r="N441" s="1"/>
      <c r="O441" s="3"/>
      <c r="P441" s="4"/>
      <c r="Q441" s="4"/>
      <c r="R441" s="4"/>
      <c r="S441" s="4"/>
      <c r="T441" s="4"/>
      <c r="U441" s="4"/>
      <c r="V441" s="4"/>
      <c r="W441" s="4"/>
      <c r="X441" s="4"/>
      <c r="Y441" s="4"/>
    </row>
    <row r="442" spans="2:25" ht="12.75" customHeight="1">
      <c r="B442" s="15"/>
      <c r="C442" s="24"/>
      <c r="E442" s="14"/>
      <c r="F442" s="32"/>
      <c r="G442" s="16"/>
      <c r="H442" s="40"/>
      <c r="J442" s="5"/>
      <c r="K442" s="2"/>
      <c r="L442" s="1"/>
      <c r="M442" s="1"/>
      <c r="N442" s="1"/>
      <c r="O442" s="3"/>
      <c r="P442" s="4"/>
      <c r="Q442" s="4"/>
      <c r="R442" s="4"/>
      <c r="S442" s="4"/>
      <c r="T442" s="4"/>
      <c r="U442" s="4"/>
      <c r="V442" s="4"/>
      <c r="W442" s="4"/>
      <c r="X442" s="4"/>
      <c r="Y442" s="4"/>
    </row>
    <row r="443" spans="2:25" ht="12.75" customHeight="1">
      <c r="B443" s="15"/>
      <c r="C443" s="24"/>
      <c r="E443" s="14"/>
      <c r="F443" s="32"/>
      <c r="G443" s="16"/>
      <c r="H443" s="40"/>
      <c r="J443" s="5"/>
      <c r="K443" s="2"/>
      <c r="L443" s="1"/>
      <c r="M443" s="1"/>
      <c r="N443" s="1"/>
      <c r="O443" s="3"/>
      <c r="P443" s="4"/>
      <c r="Q443" s="4"/>
      <c r="R443" s="4"/>
      <c r="S443" s="4"/>
      <c r="T443" s="4"/>
      <c r="U443" s="4"/>
      <c r="V443" s="4"/>
      <c r="W443" s="4"/>
      <c r="X443" s="4"/>
      <c r="Y443" s="4"/>
    </row>
    <row r="444" spans="2:25" ht="12.75" customHeight="1">
      <c r="B444" s="15"/>
      <c r="C444" s="24"/>
      <c r="E444" s="14"/>
      <c r="F444" s="32"/>
      <c r="G444" s="16"/>
      <c r="H444" s="40"/>
      <c r="J444" s="5"/>
      <c r="K444" s="2"/>
      <c r="L444" s="1"/>
      <c r="M444" s="1"/>
      <c r="N444" s="1"/>
      <c r="O444" s="3"/>
      <c r="P444" s="4"/>
      <c r="Q444" s="4"/>
      <c r="R444" s="4"/>
      <c r="S444" s="4"/>
      <c r="T444" s="4"/>
      <c r="U444" s="4"/>
      <c r="V444" s="4"/>
      <c r="W444" s="4"/>
      <c r="X444" s="4"/>
      <c r="Y444" s="4"/>
    </row>
    <row r="445" spans="2:25" ht="12.75" customHeight="1">
      <c r="B445" s="15"/>
      <c r="C445" s="24"/>
      <c r="E445" s="14"/>
      <c r="F445" s="32"/>
      <c r="G445" s="16"/>
      <c r="H445" s="40"/>
      <c r="J445" s="5"/>
      <c r="K445" s="2"/>
      <c r="L445" s="1"/>
      <c r="M445" s="1"/>
      <c r="N445" s="1"/>
      <c r="O445" s="3"/>
      <c r="P445" s="4"/>
      <c r="Q445" s="4"/>
      <c r="R445" s="4"/>
      <c r="S445" s="4"/>
      <c r="T445" s="4"/>
      <c r="U445" s="4"/>
      <c r="V445" s="4"/>
      <c r="W445" s="4"/>
      <c r="X445" s="4"/>
      <c r="Y445" s="4"/>
    </row>
    <row r="446" spans="2:25" ht="12.75" customHeight="1">
      <c r="B446" s="15"/>
      <c r="C446" s="24"/>
      <c r="E446" s="14"/>
      <c r="F446" s="32"/>
      <c r="G446" s="16"/>
      <c r="H446" s="40"/>
      <c r="J446" s="5"/>
      <c r="K446" s="2"/>
      <c r="L446" s="1"/>
      <c r="M446" s="1"/>
      <c r="N446" s="1"/>
      <c r="O446" s="3"/>
      <c r="P446" s="4"/>
      <c r="Q446" s="4"/>
      <c r="R446" s="4"/>
      <c r="S446" s="4"/>
      <c r="T446" s="4"/>
      <c r="U446" s="4"/>
      <c r="V446" s="4"/>
      <c r="W446" s="4"/>
      <c r="X446" s="4"/>
      <c r="Y446" s="4"/>
    </row>
    <row r="447" spans="2:25" ht="12.75" customHeight="1">
      <c r="B447" s="15"/>
      <c r="C447" s="24"/>
      <c r="E447" s="14"/>
      <c r="F447" s="32"/>
      <c r="G447" s="16"/>
      <c r="H447" s="40"/>
      <c r="J447" s="5"/>
      <c r="K447" s="2"/>
      <c r="L447" s="1"/>
      <c r="M447" s="1"/>
      <c r="N447" s="1"/>
      <c r="O447" s="3"/>
      <c r="P447" s="4"/>
      <c r="Q447" s="4"/>
      <c r="R447" s="4"/>
      <c r="S447" s="4"/>
      <c r="T447" s="4"/>
      <c r="U447" s="4"/>
      <c r="V447" s="4"/>
      <c r="W447" s="4"/>
      <c r="X447" s="4"/>
      <c r="Y447" s="4"/>
    </row>
    <row r="448" spans="2:25" ht="12.75" customHeight="1">
      <c r="B448" s="15"/>
      <c r="C448" s="24"/>
      <c r="E448" s="14"/>
      <c r="F448" s="32"/>
      <c r="G448" s="16"/>
      <c r="H448" s="40"/>
      <c r="J448" s="5"/>
      <c r="K448" s="2"/>
      <c r="L448" s="1"/>
      <c r="M448" s="1"/>
      <c r="N448" s="1"/>
      <c r="O448" s="3"/>
      <c r="P448" s="4"/>
      <c r="Q448" s="4"/>
      <c r="R448" s="4"/>
      <c r="S448" s="4"/>
      <c r="T448" s="4"/>
      <c r="U448" s="4"/>
      <c r="V448" s="4"/>
      <c r="W448" s="4"/>
      <c r="X448" s="4"/>
      <c r="Y448" s="4"/>
    </row>
    <row r="449" spans="2:25" ht="12.75" customHeight="1">
      <c r="B449" s="15"/>
      <c r="C449" s="24"/>
      <c r="E449" s="14"/>
      <c r="F449" s="32"/>
      <c r="G449" s="16"/>
      <c r="H449" s="40"/>
      <c r="J449" s="5"/>
      <c r="K449" s="2"/>
      <c r="L449" s="1"/>
      <c r="M449" s="1"/>
      <c r="N449" s="1"/>
      <c r="O449" s="3"/>
      <c r="P449" s="4"/>
      <c r="Q449" s="4"/>
      <c r="R449" s="4"/>
      <c r="S449" s="4"/>
      <c r="T449" s="4"/>
      <c r="U449" s="4"/>
      <c r="V449" s="4"/>
      <c r="W449" s="4"/>
      <c r="X449" s="4"/>
      <c r="Y449" s="4"/>
    </row>
    <row r="450" spans="2:25" ht="12.75" customHeight="1">
      <c r="B450" s="15"/>
      <c r="C450" s="24"/>
      <c r="E450" s="14"/>
      <c r="F450" s="32"/>
      <c r="G450" s="16"/>
      <c r="H450" s="40"/>
      <c r="J450" s="5"/>
      <c r="K450" s="2"/>
      <c r="L450" s="1"/>
      <c r="M450" s="1"/>
      <c r="N450" s="1"/>
      <c r="O450" s="3"/>
      <c r="P450" s="4"/>
      <c r="Q450" s="4"/>
      <c r="R450" s="4"/>
      <c r="S450" s="4"/>
      <c r="T450" s="4"/>
      <c r="U450" s="4"/>
      <c r="V450" s="4"/>
      <c r="W450" s="4"/>
      <c r="X450" s="4"/>
      <c r="Y450" s="4"/>
    </row>
    <row r="451" spans="2:25" ht="12.75" customHeight="1">
      <c r="B451" s="15"/>
      <c r="C451" s="24"/>
      <c r="E451" s="14"/>
      <c r="F451" s="32"/>
      <c r="G451" s="16"/>
      <c r="H451" s="40"/>
      <c r="J451" s="5"/>
      <c r="K451" s="2"/>
      <c r="L451" s="1"/>
      <c r="M451" s="1"/>
      <c r="N451" s="1"/>
      <c r="O451" s="3"/>
      <c r="P451" s="4"/>
      <c r="Q451" s="4"/>
      <c r="R451" s="4"/>
      <c r="S451" s="4"/>
      <c r="T451" s="4"/>
      <c r="U451" s="4"/>
      <c r="V451" s="4"/>
      <c r="W451" s="4"/>
      <c r="X451" s="4"/>
      <c r="Y451" s="4"/>
    </row>
    <row r="452" spans="2:25" ht="12.75" customHeight="1">
      <c r="B452" s="15"/>
      <c r="C452" s="24"/>
      <c r="E452" s="14"/>
      <c r="F452" s="32"/>
      <c r="G452" s="16"/>
      <c r="H452" s="40"/>
      <c r="J452" s="5"/>
      <c r="K452" s="2"/>
      <c r="L452" s="1"/>
      <c r="M452" s="1"/>
      <c r="N452" s="1"/>
      <c r="O452" s="3"/>
      <c r="P452" s="4"/>
      <c r="Q452" s="4"/>
      <c r="R452" s="4"/>
      <c r="S452" s="4"/>
      <c r="T452" s="4"/>
      <c r="U452" s="4"/>
      <c r="V452" s="4"/>
      <c r="W452" s="4"/>
      <c r="X452" s="4"/>
      <c r="Y452" s="4"/>
    </row>
    <row r="453" spans="2:25" ht="12.75" customHeight="1">
      <c r="B453" s="15"/>
      <c r="C453" s="24"/>
      <c r="E453" s="14"/>
      <c r="F453" s="32"/>
      <c r="G453" s="16"/>
      <c r="H453" s="40"/>
      <c r="J453" s="5"/>
      <c r="K453" s="2"/>
      <c r="L453" s="1"/>
      <c r="M453" s="1"/>
      <c r="N453" s="1"/>
      <c r="O453" s="3"/>
      <c r="P453" s="4"/>
      <c r="Q453" s="4"/>
      <c r="R453" s="4"/>
      <c r="S453" s="4"/>
      <c r="T453" s="4"/>
      <c r="U453" s="4"/>
      <c r="V453" s="4"/>
      <c r="W453" s="4"/>
      <c r="X453" s="4"/>
      <c r="Y453" s="4"/>
    </row>
    <row r="454" spans="2:25" ht="12.75" customHeight="1">
      <c r="B454" s="15"/>
      <c r="C454" s="24"/>
      <c r="E454" s="14"/>
      <c r="F454" s="32"/>
      <c r="G454" s="16"/>
      <c r="H454" s="40"/>
      <c r="J454" s="5"/>
      <c r="K454" s="2"/>
      <c r="L454" s="1"/>
      <c r="M454" s="1"/>
      <c r="N454" s="1"/>
      <c r="O454" s="3"/>
      <c r="P454" s="4"/>
      <c r="Q454" s="4"/>
      <c r="R454" s="4"/>
      <c r="S454" s="4"/>
      <c r="T454" s="4"/>
      <c r="U454" s="4"/>
      <c r="V454" s="4"/>
      <c r="W454" s="4"/>
      <c r="X454" s="4"/>
      <c r="Y454" s="4"/>
    </row>
    <row r="455" spans="2:25" ht="12.75" customHeight="1">
      <c r="B455" s="15"/>
      <c r="C455" s="24"/>
      <c r="E455" s="14"/>
      <c r="F455" s="32"/>
      <c r="G455" s="16"/>
      <c r="H455" s="40"/>
      <c r="J455" s="5"/>
      <c r="K455" s="2"/>
      <c r="L455" s="1"/>
      <c r="M455" s="1"/>
      <c r="N455" s="1"/>
      <c r="O455" s="3"/>
      <c r="P455" s="4"/>
      <c r="Q455" s="4"/>
      <c r="R455" s="4"/>
      <c r="S455" s="4"/>
      <c r="T455" s="4"/>
      <c r="U455" s="4"/>
      <c r="V455" s="4"/>
      <c r="W455" s="4"/>
      <c r="X455" s="4"/>
      <c r="Y455" s="4"/>
    </row>
    <row r="456" spans="2:25" ht="12.75" customHeight="1">
      <c r="B456" s="15"/>
      <c r="C456" s="24"/>
      <c r="E456" s="14"/>
      <c r="F456" s="32"/>
      <c r="G456" s="16"/>
      <c r="H456" s="40"/>
      <c r="J456" s="5"/>
      <c r="K456" s="2"/>
      <c r="L456" s="1"/>
      <c r="M456" s="1"/>
      <c r="N456" s="1"/>
      <c r="O456" s="3"/>
      <c r="P456" s="4"/>
      <c r="Q456" s="4"/>
      <c r="R456" s="4"/>
      <c r="S456" s="4"/>
      <c r="T456" s="4"/>
      <c r="U456" s="4"/>
      <c r="V456" s="4"/>
      <c r="W456" s="4"/>
      <c r="X456" s="4"/>
      <c r="Y456" s="4"/>
    </row>
    <row r="457" spans="2:25" ht="12.75" customHeight="1">
      <c r="B457" s="15"/>
      <c r="C457" s="24"/>
      <c r="E457" s="14"/>
      <c r="F457" s="32"/>
      <c r="G457" s="16"/>
      <c r="H457" s="40"/>
      <c r="J457" s="5"/>
      <c r="K457" s="2"/>
      <c r="L457" s="1"/>
      <c r="M457" s="1"/>
      <c r="N457" s="1"/>
      <c r="O457" s="3"/>
      <c r="P457" s="4"/>
      <c r="Q457" s="4"/>
      <c r="R457" s="4"/>
      <c r="S457" s="4"/>
      <c r="T457" s="4"/>
      <c r="U457" s="4"/>
      <c r="V457" s="4"/>
      <c r="W457" s="4"/>
      <c r="X457" s="4"/>
      <c r="Y457" s="4"/>
    </row>
    <row r="458" spans="2:25" ht="12.75" customHeight="1">
      <c r="B458" s="15"/>
      <c r="C458" s="24"/>
      <c r="E458" s="14"/>
      <c r="F458" s="32"/>
      <c r="G458" s="16"/>
      <c r="H458" s="40"/>
      <c r="J458" s="5"/>
      <c r="K458" s="2"/>
      <c r="L458" s="1"/>
      <c r="M458" s="1"/>
      <c r="N458" s="1"/>
      <c r="O458" s="3"/>
      <c r="P458" s="4"/>
      <c r="Q458" s="4"/>
      <c r="R458" s="4"/>
      <c r="S458" s="4"/>
      <c r="T458" s="4"/>
      <c r="U458" s="4"/>
      <c r="V458" s="4"/>
      <c r="W458" s="4"/>
      <c r="X458" s="4"/>
      <c r="Y458" s="4"/>
    </row>
    <row r="459" spans="2:25" ht="12.75" customHeight="1">
      <c r="B459" s="15"/>
      <c r="C459" s="24"/>
      <c r="E459" s="14"/>
      <c r="F459" s="32"/>
      <c r="G459" s="16"/>
      <c r="H459" s="40"/>
      <c r="J459" s="5"/>
      <c r="K459" s="2"/>
      <c r="L459" s="1"/>
      <c r="M459" s="1"/>
      <c r="N459" s="1"/>
      <c r="O459" s="3"/>
      <c r="P459" s="4"/>
      <c r="Q459" s="4"/>
      <c r="R459" s="4"/>
      <c r="S459" s="4"/>
      <c r="T459" s="4"/>
      <c r="U459" s="4"/>
      <c r="V459" s="4"/>
      <c r="W459" s="4"/>
      <c r="X459" s="4"/>
      <c r="Y459" s="4"/>
    </row>
    <row r="460" spans="2:25" ht="12.75" customHeight="1">
      <c r="B460" s="15"/>
      <c r="C460" s="24"/>
      <c r="E460" s="14"/>
      <c r="F460" s="32"/>
      <c r="G460" s="16"/>
      <c r="H460" s="40"/>
      <c r="J460" s="5"/>
      <c r="K460" s="2"/>
      <c r="L460" s="1"/>
      <c r="M460" s="1"/>
      <c r="N460" s="1"/>
      <c r="O460" s="3"/>
      <c r="P460" s="4"/>
      <c r="Q460" s="4"/>
      <c r="R460" s="4"/>
      <c r="S460" s="4"/>
      <c r="T460" s="4"/>
      <c r="U460" s="4"/>
      <c r="V460" s="4"/>
      <c r="W460" s="4"/>
      <c r="X460" s="4"/>
      <c r="Y460" s="4"/>
    </row>
    <row r="461" spans="2:25" ht="12.75" customHeight="1">
      <c r="B461" s="15"/>
      <c r="C461" s="24"/>
      <c r="E461" s="14"/>
      <c r="F461" s="32"/>
      <c r="G461" s="16"/>
      <c r="H461" s="40"/>
      <c r="J461" s="5"/>
      <c r="K461" s="2"/>
      <c r="L461" s="1"/>
      <c r="M461" s="1"/>
      <c r="N461" s="1"/>
      <c r="O461" s="3"/>
      <c r="P461" s="4"/>
      <c r="Q461" s="4"/>
      <c r="R461" s="4"/>
      <c r="S461" s="4"/>
      <c r="T461" s="4"/>
      <c r="U461" s="4"/>
      <c r="V461" s="4"/>
      <c r="W461" s="4"/>
      <c r="X461" s="4"/>
      <c r="Y461" s="4"/>
    </row>
    <row r="462" spans="2:25" ht="12.75" customHeight="1">
      <c r="B462" s="15"/>
      <c r="C462" s="24"/>
      <c r="E462" s="14"/>
      <c r="F462" s="32"/>
      <c r="G462" s="16"/>
      <c r="H462" s="40"/>
      <c r="J462" s="5"/>
      <c r="K462" s="2"/>
      <c r="L462" s="1"/>
      <c r="M462" s="1"/>
      <c r="N462" s="1"/>
      <c r="O462" s="3"/>
      <c r="P462" s="4"/>
      <c r="Q462" s="4"/>
      <c r="R462" s="4"/>
      <c r="S462" s="4"/>
      <c r="T462" s="4"/>
      <c r="U462" s="4"/>
      <c r="V462" s="4"/>
      <c r="W462" s="4"/>
      <c r="X462" s="4"/>
      <c r="Y462" s="4"/>
    </row>
    <row r="463" spans="2:25" ht="12.75" customHeight="1">
      <c r="B463" s="15"/>
      <c r="C463" s="24"/>
      <c r="E463" s="14"/>
      <c r="F463" s="32"/>
      <c r="G463" s="16"/>
      <c r="H463" s="40"/>
      <c r="J463" s="5"/>
      <c r="K463" s="2"/>
      <c r="L463" s="1"/>
      <c r="M463" s="1"/>
      <c r="N463" s="1"/>
      <c r="O463" s="3"/>
      <c r="P463" s="4"/>
      <c r="Q463" s="4"/>
      <c r="R463" s="4"/>
      <c r="S463" s="4"/>
      <c r="T463" s="4"/>
      <c r="U463" s="4"/>
      <c r="V463" s="4"/>
      <c r="W463" s="4"/>
      <c r="X463" s="4"/>
      <c r="Y463" s="4"/>
    </row>
    <row r="464" spans="2:25" ht="12.75" customHeight="1">
      <c r="B464" s="15"/>
      <c r="C464" s="24"/>
      <c r="E464" s="14"/>
      <c r="F464" s="32"/>
      <c r="G464" s="16"/>
      <c r="H464" s="40"/>
      <c r="J464" s="5"/>
      <c r="K464" s="2"/>
      <c r="L464" s="1"/>
      <c r="M464" s="1"/>
      <c r="N464" s="1"/>
      <c r="O464" s="3"/>
      <c r="P464" s="4"/>
      <c r="Q464" s="4"/>
      <c r="R464" s="4"/>
      <c r="S464" s="4"/>
      <c r="T464" s="4"/>
      <c r="U464" s="4"/>
      <c r="V464" s="4"/>
      <c r="W464" s="4"/>
      <c r="X464" s="4"/>
      <c r="Y464" s="4"/>
    </row>
    <row r="465" spans="2:25" ht="12.75" customHeight="1">
      <c r="B465" s="15"/>
      <c r="C465" s="24"/>
      <c r="E465" s="14"/>
      <c r="F465" s="32"/>
      <c r="G465" s="16"/>
      <c r="H465" s="40"/>
      <c r="J465" s="5"/>
      <c r="K465" s="2"/>
      <c r="L465" s="1"/>
      <c r="M465" s="1"/>
      <c r="N465" s="1"/>
      <c r="O465" s="3"/>
      <c r="P465" s="4"/>
      <c r="Q465" s="4"/>
      <c r="R465" s="4"/>
      <c r="S465" s="4"/>
      <c r="T465" s="4"/>
      <c r="U465" s="4"/>
      <c r="V465" s="4"/>
      <c r="W465" s="4"/>
      <c r="X465" s="4"/>
      <c r="Y465" s="4"/>
    </row>
    <row r="466" spans="2:25" ht="12.75" customHeight="1">
      <c r="B466" s="15"/>
      <c r="C466" s="24"/>
      <c r="E466" s="14"/>
      <c r="F466" s="32"/>
      <c r="G466" s="16"/>
      <c r="H466" s="40"/>
      <c r="J466" s="5"/>
      <c r="K466" s="2"/>
      <c r="L466" s="1"/>
      <c r="M466" s="1"/>
      <c r="N466" s="1"/>
      <c r="O466" s="3"/>
      <c r="P466" s="4"/>
      <c r="Q466" s="4"/>
      <c r="R466" s="4"/>
      <c r="S466" s="4"/>
      <c r="T466" s="4"/>
      <c r="U466" s="4"/>
      <c r="V466" s="4"/>
      <c r="W466" s="4"/>
      <c r="X466" s="4"/>
      <c r="Y466" s="4"/>
    </row>
    <row r="467" spans="2:25" ht="12.75" customHeight="1">
      <c r="B467" s="15"/>
      <c r="C467" s="24"/>
      <c r="E467" s="14"/>
      <c r="F467" s="32"/>
      <c r="G467" s="16"/>
      <c r="H467" s="40"/>
      <c r="J467" s="5"/>
      <c r="K467" s="2"/>
      <c r="L467" s="1"/>
      <c r="M467" s="1"/>
      <c r="N467" s="1"/>
      <c r="O467" s="3"/>
      <c r="P467" s="4"/>
      <c r="Q467" s="4"/>
      <c r="R467" s="4"/>
      <c r="S467" s="4"/>
      <c r="T467" s="4"/>
      <c r="U467" s="4"/>
      <c r="V467" s="4"/>
      <c r="W467" s="4"/>
      <c r="X467" s="4"/>
      <c r="Y467" s="4"/>
    </row>
    <row r="468" spans="2:25" ht="12.75" customHeight="1">
      <c r="B468" s="15"/>
      <c r="C468" s="24"/>
      <c r="E468" s="14"/>
      <c r="F468" s="32"/>
      <c r="G468" s="16"/>
      <c r="H468" s="40"/>
      <c r="J468" s="5"/>
      <c r="K468" s="2"/>
      <c r="L468" s="1"/>
      <c r="M468" s="1"/>
      <c r="N468" s="1"/>
      <c r="O468" s="3"/>
      <c r="P468" s="4"/>
      <c r="Q468" s="4"/>
      <c r="R468" s="4"/>
      <c r="S468" s="4"/>
      <c r="T468" s="4"/>
      <c r="U468" s="4"/>
      <c r="V468" s="4"/>
      <c r="W468" s="4"/>
      <c r="X468" s="4"/>
      <c r="Y468" s="4"/>
    </row>
    <row r="469" spans="2:25" ht="12.75" customHeight="1">
      <c r="B469" s="15"/>
      <c r="C469" s="24"/>
      <c r="E469" s="14"/>
      <c r="F469" s="32"/>
      <c r="G469" s="16"/>
      <c r="H469" s="40"/>
      <c r="J469" s="5"/>
      <c r="K469" s="2"/>
      <c r="L469" s="1"/>
      <c r="M469" s="1"/>
      <c r="N469" s="1"/>
      <c r="O469" s="3"/>
      <c r="P469" s="4"/>
      <c r="Q469" s="4"/>
      <c r="R469" s="4"/>
      <c r="S469" s="4"/>
      <c r="T469" s="4"/>
      <c r="U469" s="4"/>
      <c r="V469" s="4"/>
      <c r="W469" s="4"/>
      <c r="X469" s="4"/>
      <c r="Y469" s="4"/>
    </row>
    <row r="470" spans="2:25" ht="12.75" customHeight="1">
      <c r="B470" s="15"/>
      <c r="C470" s="24"/>
      <c r="E470" s="14"/>
      <c r="F470" s="32"/>
      <c r="G470" s="16"/>
      <c r="H470" s="40"/>
      <c r="J470" s="5"/>
      <c r="K470" s="2"/>
      <c r="L470" s="1"/>
      <c r="M470" s="1"/>
      <c r="N470" s="1"/>
      <c r="O470" s="3"/>
      <c r="P470" s="4"/>
      <c r="Q470" s="4"/>
      <c r="R470" s="4"/>
      <c r="S470" s="4"/>
      <c r="T470" s="4"/>
      <c r="U470" s="4"/>
      <c r="V470" s="4"/>
      <c r="W470" s="4"/>
      <c r="X470" s="4"/>
      <c r="Y470" s="4"/>
    </row>
    <row r="471" spans="2:25" ht="12.75" customHeight="1">
      <c r="B471" s="15"/>
      <c r="C471" s="24"/>
      <c r="E471" s="14"/>
      <c r="F471" s="32"/>
      <c r="G471" s="16"/>
      <c r="H471" s="40"/>
      <c r="J471" s="5"/>
      <c r="K471" s="2"/>
      <c r="L471" s="1"/>
      <c r="M471" s="1"/>
      <c r="N471" s="1"/>
      <c r="O471" s="3"/>
      <c r="P471" s="4"/>
      <c r="Q471" s="4"/>
      <c r="R471" s="4"/>
      <c r="S471" s="4"/>
      <c r="T471" s="4"/>
      <c r="U471" s="4"/>
      <c r="V471" s="4"/>
      <c r="W471" s="4"/>
      <c r="X471" s="4"/>
      <c r="Y471" s="4"/>
    </row>
    <row r="472" spans="2:25" ht="12.75" customHeight="1">
      <c r="B472" s="15"/>
      <c r="C472" s="24"/>
      <c r="E472" s="14"/>
      <c r="F472" s="32"/>
      <c r="G472" s="16"/>
      <c r="H472" s="40"/>
      <c r="J472" s="5"/>
      <c r="K472" s="2"/>
      <c r="L472" s="1"/>
      <c r="M472" s="1"/>
      <c r="N472" s="1"/>
      <c r="O472" s="3"/>
      <c r="P472" s="4"/>
      <c r="Q472" s="4"/>
      <c r="R472" s="4"/>
      <c r="S472" s="4"/>
      <c r="T472" s="4"/>
      <c r="U472" s="4"/>
      <c r="V472" s="4"/>
      <c r="W472" s="4"/>
      <c r="X472" s="4"/>
      <c r="Y472" s="4"/>
    </row>
    <row r="473" spans="2:25" ht="12.75" customHeight="1">
      <c r="B473" s="15"/>
      <c r="C473" s="24"/>
      <c r="E473" s="14"/>
      <c r="F473" s="32"/>
      <c r="G473" s="16"/>
      <c r="H473" s="40"/>
      <c r="J473" s="5"/>
      <c r="K473" s="2"/>
      <c r="L473" s="1"/>
      <c r="M473" s="1"/>
      <c r="N473" s="1"/>
      <c r="O473" s="3"/>
      <c r="P473" s="4"/>
      <c r="Q473" s="4"/>
      <c r="R473" s="4"/>
      <c r="S473" s="4"/>
      <c r="T473" s="4"/>
      <c r="U473" s="4"/>
      <c r="V473" s="4"/>
      <c r="W473" s="4"/>
      <c r="X473" s="4"/>
      <c r="Y473" s="4"/>
    </row>
    <row r="474" spans="2:25" ht="12.75" customHeight="1">
      <c r="B474" s="15"/>
      <c r="C474" s="24"/>
      <c r="E474" s="14"/>
      <c r="F474" s="32"/>
      <c r="G474" s="16"/>
      <c r="H474" s="40"/>
      <c r="J474" s="5"/>
      <c r="K474" s="2"/>
      <c r="L474" s="1"/>
      <c r="M474" s="1"/>
      <c r="N474" s="1"/>
      <c r="O474" s="3"/>
      <c r="P474" s="4"/>
      <c r="Q474" s="4"/>
      <c r="R474" s="4"/>
      <c r="S474" s="4"/>
      <c r="T474" s="4"/>
      <c r="U474" s="4"/>
      <c r="V474" s="4"/>
      <c r="W474" s="4"/>
      <c r="X474" s="4"/>
      <c r="Y474" s="4"/>
    </row>
    <row r="475" spans="2:25" ht="12.75" customHeight="1">
      <c r="B475" s="15"/>
      <c r="C475" s="24"/>
      <c r="E475" s="14"/>
      <c r="F475" s="32"/>
      <c r="G475" s="16"/>
      <c r="H475" s="40"/>
      <c r="J475" s="5"/>
      <c r="K475" s="2"/>
      <c r="L475" s="1"/>
      <c r="M475" s="1"/>
      <c r="N475" s="1"/>
      <c r="O475" s="3"/>
      <c r="P475" s="4"/>
      <c r="Q475" s="4"/>
      <c r="R475" s="4"/>
      <c r="S475" s="4"/>
      <c r="T475" s="4"/>
      <c r="U475" s="4"/>
      <c r="V475" s="4"/>
      <c r="W475" s="4"/>
      <c r="X475" s="4"/>
      <c r="Y475" s="4"/>
    </row>
    <row r="476" spans="2:25" ht="12.75" customHeight="1">
      <c r="B476" s="15"/>
      <c r="C476" s="24"/>
      <c r="E476" s="14"/>
      <c r="F476" s="32"/>
      <c r="G476" s="16"/>
      <c r="H476" s="40"/>
      <c r="J476" s="5"/>
      <c r="K476" s="2"/>
      <c r="L476" s="1"/>
      <c r="M476" s="1"/>
      <c r="N476" s="1"/>
      <c r="O476" s="3"/>
      <c r="P476" s="4"/>
      <c r="Q476" s="4"/>
      <c r="R476" s="4"/>
      <c r="S476" s="4"/>
      <c r="T476" s="4"/>
      <c r="U476" s="4"/>
      <c r="V476" s="4"/>
      <c r="W476" s="4"/>
      <c r="X476" s="4"/>
      <c r="Y476" s="4"/>
    </row>
    <row r="477" spans="2:25" ht="12.75" customHeight="1">
      <c r="B477" s="15"/>
      <c r="C477" s="24"/>
      <c r="E477" s="14"/>
      <c r="F477" s="32"/>
      <c r="G477" s="16"/>
      <c r="H477" s="40"/>
      <c r="J477" s="5"/>
      <c r="K477" s="2"/>
      <c r="L477" s="1"/>
      <c r="M477" s="1"/>
      <c r="N477" s="1"/>
      <c r="O477" s="3"/>
      <c r="P477" s="4"/>
      <c r="Q477" s="4"/>
      <c r="R477" s="4"/>
      <c r="S477" s="4"/>
      <c r="T477" s="4"/>
      <c r="U477" s="4"/>
      <c r="V477" s="4"/>
      <c r="W477" s="4"/>
      <c r="X477" s="4"/>
      <c r="Y477" s="4"/>
    </row>
    <row r="478" spans="2:25" ht="12.75" customHeight="1">
      <c r="B478" s="15"/>
      <c r="C478" s="24"/>
      <c r="E478" s="14"/>
      <c r="F478" s="32"/>
      <c r="G478" s="16"/>
      <c r="H478" s="40"/>
      <c r="J478" s="5"/>
      <c r="K478" s="2"/>
      <c r="L478" s="1"/>
      <c r="M478" s="1"/>
      <c r="N478" s="1"/>
      <c r="O478" s="3"/>
      <c r="P478" s="4"/>
      <c r="Q478" s="4"/>
      <c r="R478" s="4"/>
      <c r="S478" s="4"/>
      <c r="T478" s="4"/>
      <c r="U478" s="4"/>
      <c r="V478" s="4"/>
      <c r="W478" s="4"/>
      <c r="X478" s="4"/>
      <c r="Y478" s="4"/>
    </row>
    <row r="479" spans="2:25" ht="12.75" customHeight="1">
      <c r="B479" s="15"/>
      <c r="C479" s="24"/>
      <c r="E479" s="14"/>
      <c r="F479" s="32"/>
      <c r="G479" s="16"/>
      <c r="H479" s="40"/>
      <c r="J479" s="5"/>
      <c r="K479" s="2"/>
      <c r="L479" s="1"/>
      <c r="M479" s="1"/>
      <c r="N479" s="1"/>
      <c r="O479" s="3"/>
      <c r="P479" s="4"/>
      <c r="Q479" s="4"/>
      <c r="R479" s="4"/>
      <c r="S479" s="4"/>
      <c r="T479" s="4"/>
      <c r="U479" s="4"/>
      <c r="V479" s="4"/>
      <c r="W479" s="4"/>
      <c r="X479" s="4"/>
      <c r="Y479" s="4"/>
    </row>
    <row r="480" spans="2:25" ht="12.75" customHeight="1">
      <c r="B480" s="15"/>
      <c r="C480" s="24"/>
      <c r="E480" s="14"/>
      <c r="F480" s="32"/>
      <c r="G480" s="16"/>
      <c r="H480" s="40"/>
      <c r="J480" s="5"/>
      <c r="K480" s="2"/>
      <c r="L480" s="1"/>
      <c r="M480" s="1"/>
      <c r="N480" s="1"/>
      <c r="O480" s="3"/>
      <c r="P480" s="4"/>
      <c r="Q480" s="4"/>
      <c r="R480" s="4"/>
      <c r="S480" s="4"/>
      <c r="T480" s="4"/>
      <c r="U480" s="4"/>
      <c r="V480" s="4"/>
      <c r="W480" s="4"/>
      <c r="X480" s="4"/>
      <c r="Y480" s="4"/>
    </row>
    <row r="481" spans="2:25" ht="12.75" customHeight="1">
      <c r="B481" s="15"/>
      <c r="C481" s="24"/>
      <c r="E481" s="14"/>
      <c r="F481" s="32"/>
      <c r="G481" s="16"/>
      <c r="H481" s="40"/>
      <c r="J481" s="5"/>
      <c r="K481" s="2"/>
      <c r="L481" s="1"/>
      <c r="M481" s="1"/>
      <c r="N481" s="1"/>
      <c r="O481" s="3"/>
      <c r="P481" s="4"/>
      <c r="Q481" s="4"/>
      <c r="R481" s="4"/>
      <c r="S481" s="4"/>
      <c r="T481" s="4"/>
      <c r="U481" s="4"/>
      <c r="V481" s="4"/>
      <c r="W481" s="4"/>
      <c r="X481" s="4"/>
      <c r="Y481" s="4"/>
    </row>
    <row r="482" spans="2:25" ht="12.75" customHeight="1">
      <c r="B482" s="15"/>
      <c r="C482" s="24"/>
      <c r="E482" s="14"/>
      <c r="F482" s="32"/>
      <c r="G482" s="16"/>
      <c r="H482" s="40"/>
      <c r="J482" s="5"/>
      <c r="K482" s="2"/>
      <c r="L482" s="1"/>
      <c r="M482" s="1"/>
      <c r="N482" s="1"/>
      <c r="O482" s="3"/>
      <c r="P482" s="4"/>
      <c r="Q482" s="4"/>
      <c r="R482" s="4"/>
      <c r="S482" s="4"/>
      <c r="T482" s="4"/>
      <c r="U482" s="4"/>
      <c r="V482" s="4"/>
      <c r="W482" s="4"/>
      <c r="X482" s="4"/>
      <c r="Y482" s="4"/>
    </row>
    <row r="483" spans="2:25" ht="12.75" customHeight="1">
      <c r="B483" s="15"/>
      <c r="C483" s="24"/>
      <c r="E483" s="14"/>
      <c r="F483" s="32"/>
      <c r="G483" s="16"/>
      <c r="H483" s="40"/>
      <c r="J483" s="5"/>
      <c r="K483" s="2"/>
      <c r="L483" s="1"/>
      <c r="M483" s="1"/>
      <c r="N483" s="1"/>
      <c r="O483" s="3"/>
      <c r="P483" s="4"/>
      <c r="Q483" s="4"/>
      <c r="R483" s="4"/>
      <c r="S483" s="4"/>
      <c r="T483" s="4"/>
      <c r="U483" s="4"/>
      <c r="V483" s="4"/>
      <c r="W483" s="4"/>
      <c r="X483" s="4"/>
      <c r="Y483" s="4"/>
    </row>
    <row r="484" spans="2:25" ht="12.75" customHeight="1">
      <c r="B484" s="15"/>
      <c r="C484" s="24"/>
      <c r="E484" s="14"/>
      <c r="F484" s="32"/>
      <c r="G484" s="16"/>
      <c r="H484" s="40"/>
      <c r="J484" s="5"/>
      <c r="K484" s="2"/>
      <c r="L484" s="1"/>
      <c r="M484" s="1"/>
      <c r="N484" s="1"/>
      <c r="O484" s="3"/>
      <c r="P484" s="4"/>
      <c r="Q484" s="4"/>
      <c r="R484" s="4"/>
      <c r="S484" s="4"/>
      <c r="T484" s="4"/>
      <c r="U484" s="4"/>
      <c r="V484" s="4"/>
      <c r="W484" s="4"/>
      <c r="X484" s="4"/>
      <c r="Y484" s="4"/>
    </row>
    <row r="485" spans="2:25" ht="12.75" customHeight="1">
      <c r="B485" s="15"/>
      <c r="C485" s="24"/>
      <c r="E485" s="14"/>
      <c r="F485" s="32"/>
      <c r="G485" s="16"/>
      <c r="H485" s="40"/>
      <c r="J485" s="5"/>
      <c r="K485" s="2"/>
      <c r="L485" s="1"/>
      <c r="M485" s="1"/>
      <c r="N485" s="1"/>
      <c r="O485" s="3"/>
      <c r="P485" s="4"/>
      <c r="Q485" s="4"/>
      <c r="R485" s="4"/>
      <c r="S485" s="4"/>
      <c r="T485" s="4"/>
      <c r="U485" s="4"/>
      <c r="V485" s="4"/>
      <c r="W485" s="4"/>
      <c r="X485" s="4"/>
      <c r="Y485" s="4"/>
    </row>
    <row r="486" spans="2:25" ht="12.75" customHeight="1">
      <c r="B486" s="15"/>
      <c r="C486" s="24"/>
      <c r="E486" s="14"/>
      <c r="F486" s="32"/>
      <c r="G486" s="16"/>
      <c r="H486" s="40"/>
      <c r="J486" s="5"/>
      <c r="K486" s="2"/>
      <c r="L486" s="1"/>
      <c r="M486" s="1"/>
      <c r="N486" s="1"/>
      <c r="O486" s="3"/>
      <c r="P486" s="4"/>
      <c r="Q486" s="4"/>
      <c r="R486" s="4"/>
      <c r="S486" s="4"/>
      <c r="T486" s="4"/>
      <c r="U486" s="4"/>
      <c r="V486" s="4"/>
      <c r="W486" s="4"/>
      <c r="X486" s="4"/>
      <c r="Y486" s="4"/>
    </row>
    <row r="487" spans="2:25" ht="12.75" customHeight="1">
      <c r="B487" s="15"/>
      <c r="C487" s="24"/>
      <c r="E487" s="14"/>
      <c r="F487" s="32"/>
      <c r="G487" s="16"/>
      <c r="H487" s="40"/>
      <c r="J487" s="5"/>
      <c r="K487" s="2"/>
      <c r="L487" s="1"/>
      <c r="M487" s="1"/>
      <c r="N487" s="1"/>
      <c r="O487" s="3"/>
      <c r="P487" s="4"/>
      <c r="Q487" s="4"/>
      <c r="R487" s="4"/>
      <c r="S487" s="4"/>
      <c r="T487" s="4"/>
      <c r="U487" s="4"/>
      <c r="V487" s="4"/>
      <c r="W487" s="4"/>
      <c r="X487" s="4"/>
      <c r="Y487" s="4"/>
    </row>
    <row r="488" spans="2:25" ht="12.75" customHeight="1">
      <c r="B488" s="15"/>
      <c r="C488" s="24"/>
      <c r="E488" s="14"/>
      <c r="F488" s="32"/>
      <c r="G488" s="16"/>
      <c r="H488" s="40"/>
      <c r="J488" s="5"/>
      <c r="K488" s="2"/>
      <c r="L488" s="1"/>
      <c r="M488" s="1"/>
      <c r="N488" s="1"/>
      <c r="O488" s="3"/>
      <c r="P488" s="4"/>
      <c r="Q488" s="4"/>
      <c r="R488" s="4"/>
      <c r="S488" s="4"/>
      <c r="T488" s="4"/>
      <c r="U488" s="4"/>
      <c r="V488" s="4"/>
      <c r="W488" s="4"/>
      <c r="X488" s="4"/>
      <c r="Y488" s="4"/>
    </row>
    <row r="489" spans="2:25" ht="12.75" customHeight="1">
      <c r="B489" s="15"/>
      <c r="C489" s="24"/>
      <c r="E489" s="14"/>
      <c r="F489" s="32"/>
      <c r="G489" s="16"/>
      <c r="H489" s="40"/>
      <c r="J489" s="5"/>
      <c r="K489" s="2"/>
      <c r="L489" s="1"/>
      <c r="M489" s="1"/>
      <c r="N489" s="1"/>
      <c r="O489" s="3"/>
      <c r="P489" s="4"/>
      <c r="Q489" s="4"/>
      <c r="R489" s="4"/>
      <c r="S489" s="4"/>
      <c r="T489" s="4"/>
      <c r="U489" s="4"/>
      <c r="V489" s="4"/>
      <c r="W489" s="4"/>
      <c r="X489" s="4"/>
      <c r="Y489" s="4"/>
    </row>
    <row r="490" spans="2:25" ht="12.75" customHeight="1">
      <c r="B490" s="15"/>
      <c r="C490" s="24"/>
      <c r="E490" s="14"/>
      <c r="F490" s="32"/>
      <c r="G490" s="16"/>
      <c r="H490" s="40"/>
      <c r="J490" s="5"/>
      <c r="K490" s="2"/>
      <c r="L490" s="1"/>
      <c r="M490" s="1"/>
      <c r="N490" s="1"/>
      <c r="O490" s="3"/>
      <c r="P490" s="4"/>
      <c r="Q490" s="4"/>
      <c r="R490" s="4"/>
      <c r="S490" s="4"/>
      <c r="T490" s="4"/>
      <c r="U490" s="4"/>
      <c r="V490" s="4"/>
      <c r="W490" s="4"/>
      <c r="X490" s="4"/>
      <c r="Y490" s="4"/>
    </row>
    <row r="491" spans="2:25" ht="12.75" customHeight="1">
      <c r="B491" s="15"/>
      <c r="C491" s="24"/>
      <c r="E491" s="14"/>
      <c r="F491" s="32"/>
      <c r="G491" s="16"/>
      <c r="H491" s="40"/>
      <c r="J491" s="5"/>
      <c r="K491" s="2"/>
      <c r="L491" s="1"/>
      <c r="M491" s="1"/>
      <c r="N491" s="1"/>
      <c r="O491" s="3"/>
      <c r="P491" s="4"/>
      <c r="Q491" s="4"/>
      <c r="R491" s="4"/>
      <c r="S491" s="4"/>
      <c r="T491" s="4"/>
      <c r="U491" s="4"/>
      <c r="V491" s="4"/>
      <c r="W491" s="4"/>
      <c r="X491" s="4"/>
      <c r="Y491" s="4"/>
    </row>
    <row r="492" spans="2:25" ht="12.75" customHeight="1">
      <c r="B492" s="15"/>
      <c r="C492" s="24"/>
      <c r="E492" s="14"/>
      <c r="F492" s="32"/>
      <c r="G492" s="16"/>
      <c r="H492" s="40"/>
      <c r="J492" s="5"/>
      <c r="K492" s="2"/>
      <c r="L492" s="1"/>
      <c r="M492" s="1"/>
      <c r="N492" s="1"/>
      <c r="O492" s="3"/>
      <c r="P492" s="4"/>
      <c r="Q492" s="4"/>
      <c r="R492" s="4"/>
      <c r="S492" s="4"/>
      <c r="T492" s="4"/>
      <c r="U492" s="4"/>
      <c r="V492" s="4"/>
      <c r="W492" s="4"/>
      <c r="X492" s="4"/>
      <c r="Y492" s="4"/>
    </row>
    <row r="493" spans="2:25" ht="12.75" customHeight="1">
      <c r="B493" s="15"/>
      <c r="C493" s="24"/>
      <c r="E493" s="14"/>
      <c r="F493" s="32"/>
      <c r="G493" s="16"/>
      <c r="H493" s="40"/>
      <c r="J493" s="5"/>
      <c r="K493" s="2"/>
      <c r="L493" s="1"/>
      <c r="M493" s="1"/>
      <c r="N493" s="1"/>
      <c r="O493" s="3"/>
      <c r="P493" s="4"/>
      <c r="Q493" s="4"/>
      <c r="R493" s="4"/>
      <c r="S493" s="4"/>
      <c r="T493" s="4"/>
      <c r="U493" s="4"/>
      <c r="V493" s="4"/>
      <c r="W493" s="4"/>
      <c r="X493" s="4"/>
      <c r="Y493" s="4"/>
    </row>
    <row r="494" spans="2:25" ht="12.75" customHeight="1">
      <c r="B494" s="15"/>
      <c r="C494" s="24"/>
      <c r="E494" s="14"/>
      <c r="F494" s="32"/>
      <c r="G494" s="16"/>
      <c r="H494" s="40"/>
      <c r="J494" s="5"/>
      <c r="K494" s="2"/>
      <c r="L494" s="1"/>
      <c r="M494" s="1"/>
      <c r="N494" s="1"/>
      <c r="O494" s="3"/>
      <c r="P494" s="4"/>
      <c r="Q494" s="4"/>
      <c r="R494" s="4"/>
      <c r="S494" s="4"/>
      <c r="T494" s="4"/>
      <c r="U494" s="4"/>
      <c r="V494" s="4"/>
      <c r="W494" s="4"/>
      <c r="X494" s="4"/>
      <c r="Y494" s="4"/>
    </row>
    <row r="495" spans="2:25" ht="12.75" customHeight="1">
      <c r="B495" s="15"/>
      <c r="C495" s="24"/>
      <c r="E495" s="14"/>
      <c r="F495" s="32"/>
      <c r="G495" s="16"/>
      <c r="H495" s="40"/>
      <c r="J495" s="5"/>
      <c r="K495" s="2"/>
      <c r="L495" s="1"/>
      <c r="M495" s="1"/>
      <c r="N495" s="1"/>
      <c r="O495" s="3"/>
      <c r="P495" s="4"/>
      <c r="Q495" s="4"/>
      <c r="R495" s="4"/>
      <c r="S495" s="4"/>
      <c r="T495" s="4"/>
      <c r="U495" s="4"/>
      <c r="V495" s="4"/>
      <c r="W495" s="4"/>
      <c r="X495" s="4"/>
      <c r="Y495" s="4"/>
    </row>
    <row r="496" spans="2:25" ht="12.75" customHeight="1">
      <c r="B496" s="15"/>
      <c r="C496" s="24"/>
      <c r="E496" s="14"/>
      <c r="F496" s="32"/>
      <c r="G496" s="16"/>
      <c r="H496" s="40"/>
      <c r="J496" s="5"/>
      <c r="K496" s="2"/>
      <c r="L496" s="1"/>
      <c r="M496" s="1"/>
      <c r="N496" s="1"/>
      <c r="O496" s="3"/>
      <c r="P496" s="4"/>
      <c r="Q496" s="4"/>
      <c r="R496" s="4"/>
      <c r="S496" s="4"/>
      <c r="T496" s="4"/>
      <c r="U496" s="4"/>
      <c r="V496" s="4"/>
      <c r="W496" s="4"/>
      <c r="X496" s="4"/>
      <c r="Y496" s="4"/>
    </row>
    <row r="497" spans="2:25" ht="12.75" customHeight="1">
      <c r="B497" s="15"/>
      <c r="C497" s="24"/>
      <c r="E497" s="14"/>
      <c r="F497" s="32"/>
      <c r="G497" s="16"/>
      <c r="H497" s="40"/>
      <c r="J497" s="5"/>
      <c r="K497" s="2"/>
      <c r="L497" s="1"/>
      <c r="M497" s="1"/>
      <c r="N497" s="1"/>
      <c r="O497" s="3"/>
      <c r="P497" s="4"/>
      <c r="Q497" s="4"/>
      <c r="R497" s="4"/>
      <c r="S497" s="4"/>
      <c r="T497" s="4"/>
      <c r="U497" s="4"/>
      <c r="V497" s="4"/>
      <c r="W497" s="4"/>
      <c r="X497" s="4"/>
      <c r="Y497" s="4"/>
    </row>
    <row r="498" spans="2:25" ht="12.75" customHeight="1">
      <c r="B498" s="15"/>
      <c r="C498" s="24"/>
      <c r="E498" s="14"/>
      <c r="F498" s="32"/>
      <c r="G498" s="16"/>
      <c r="H498" s="40"/>
      <c r="J498" s="5"/>
      <c r="K498" s="2"/>
      <c r="L498" s="1"/>
      <c r="M498" s="1"/>
      <c r="N498" s="1"/>
      <c r="O498" s="3"/>
      <c r="P498" s="4"/>
      <c r="Q498" s="4"/>
      <c r="R498" s="4"/>
      <c r="S498" s="4"/>
      <c r="T498" s="4"/>
      <c r="U498" s="4"/>
      <c r="V498" s="4"/>
      <c r="W498" s="4"/>
      <c r="X498" s="4"/>
      <c r="Y498" s="4"/>
    </row>
    <row r="499" spans="2:25" ht="12.75" customHeight="1">
      <c r="B499" s="15"/>
      <c r="C499" s="24"/>
      <c r="E499" s="14"/>
      <c r="F499" s="32"/>
      <c r="G499" s="16"/>
      <c r="H499" s="40"/>
      <c r="J499" s="5"/>
      <c r="K499" s="2"/>
      <c r="L499" s="1"/>
      <c r="M499" s="1"/>
      <c r="N499" s="1"/>
      <c r="O499" s="3"/>
      <c r="P499" s="4"/>
      <c r="Q499" s="4"/>
      <c r="R499" s="4"/>
      <c r="S499" s="4"/>
      <c r="T499" s="4"/>
      <c r="U499" s="4"/>
      <c r="V499" s="4"/>
      <c r="W499" s="4"/>
      <c r="X499" s="4"/>
      <c r="Y499" s="4"/>
    </row>
    <row r="500" spans="2:25" ht="12.75" customHeight="1">
      <c r="B500" s="15"/>
      <c r="C500" s="24"/>
      <c r="E500" s="14"/>
      <c r="F500" s="32"/>
      <c r="G500" s="16"/>
      <c r="H500" s="40"/>
      <c r="J500" s="5"/>
      <c r="K500" s="2"/>
      <c r="L500" s="1"/>
      <c r="M500" s="1"/>
      <c r="N500" s="1"/>
      <c r="O500" s="3"/>
      <c r="P500" s="4"/>
      <c r="Q500" s="4"/>
      <c r="R500" s="4"/>
      <c r="S500" s="4"/>
      <c r="T500" s="4"/>
      <c r="U500" s="4"/>
      <c r="V500" s="4"/>
      <c r="W500" s="4"/>
      <c r="X500" s="4"/>
      <c r="Y500" s="4"/>
    </row>
    <row r="501" spans="2:25" ht="12.75" customHeight="1">
      <c r="B501" s="15"/>
      <c r="C501" s="24"/>
      <c r="E501" s="14"/>
      <c r="F501" s="32"/>
      <c r="G501" s="16"/>
      <c r="H501" s="40"/>
      <c r="J501" s="5"/>
      <c r="K501" s="2"/>
      <c r="L501" s="1"/>
      <c r="M501" s="1"/>
      <c r="N501" s="1"/>
      <c r="O501" s="3"/>
      <c r="P501" s="4"/>
      <c r="Q501" s="4"/>
      <c r="R501" s="4"/>
      <c r="S501" s="4"/>
      <c r="T501" s="4"/>
      <c r="U501" s="4"/>
      <c r="V501" s="4"/>
      <c r="W501" s="4"/>
      <c r="X501" s="4"/>
      <c r="Y501" s="4"/>
    </row>
    <row r="502" spans="2:25" ht="12.75" customHeight="1">
      <c r="B502" s="15"/>
      <c r="C502" s="24"/>
      <c r="E502" s="14"/>
      <c r="F502" s="32"/>
      <c r="G502" s="16"/>
      <c r="H502" s="40"/>
      <c r="J502" s="5"/>
      <c r="K502" s="2"/>
      <c r="L502" s="1"/>
      <c r="M502" s="1"/>
      <c r="N502" s="1"/>
      <c r="O502" s="3"/>
      <c r="P502" s="4"/>
      <c r="Q502" s="4"/>
      <c r="R502" s="4"/>
      <c r="S502" s="4"/>
      <c r="T502" s="4"/>
      <c r="U502" s="4"/>
      <c r="V502" s="4"/>
      <c r="W502" s="4"/>
      <c r="X502" s="4"/>
      <c r="Y502" s="4"/>
    </row>
    <row r="503" spans="2:25" ht="12.75" customHeight="1">
      <c r="B503" s="15"/>
      <c r="C503" s="24"/>
      <c r="E503" s="14"/>
      <c r="F503" s="32"/>
      <c r="G503" s="16"/>
      <c r="H503" s="40"/>
      <c r="J503" s="5"/>
      <c r="K503" s="2"/>
      <c r="L503" s="1"/>
      <c r="M503" s="1"/>
      <c r="N503" s="1"/>
      <c r="O503" s="3"/>
      <c r="P503" s="4"/>
      <c r="Q503" s="4"/>
      <c r="R503" s="4"/>
      <c r="S503" s="4"/>
      <c r="T503" s="4"/>
      <c r="U503" s="4"/>
      <c r="V503" s="4"/>
      <c r="W503" s="4"/>
      <c r="X503" s="4"/>
      <c r="Y503" s="4"/>
    </row>
    <row r="504" spans="2:25" ht="12.75" customHeight="1">
      <c r="B504" s="15"/>
      <c r="C504" s="24"/>
      <c r="E504" s="14"/>
      <c r="F504" s="32"/>
      <c r="G504" s="16"/>
      <c r="H504" s="40"/>
      <c r="J504" s="5"/>
      <c r="K504" s="2"/>
      <c r="L504" s="1"/>
      <c r="M504" s="1"/>
      <c r="N504" s="1"/>
      <c r="O504" s="3"/>
      <c r="P504" s="4"/>
      <c r="Q504" s="4"/>
      <c r="R504" s="4"/>
      <c r="S504" s="4"/>
      <c r="T504" s="4"/>
      <c r="U504" s="4"/>
      <c r="V504" s="4"/>
      <c r="W504" s="4"/>
      <c r="X504" s="4"/>
      <c r="Y504" s="4"/>
    </row>
    <row r="505" spans="2:25" ht="12.75" customHeight="1">
      <c r="B505" s="15"/>
      <c r="C505" s="24"/>
      <c r="E505" s="14"/>
      <c r="F505" s="32"/>
      <c r="G505" s="16"/>
      <c r="H505" s="40"/>
      <c r="J505" s="5"/>
      <c r="K505" s="2"/>
      <c r="L505" s="1"/>
      <c r="M505" s="1"/>
      <c r="N505" s="1"/>
      <c r="O505" s="3"/>
      <c r="P505" s="4"/>
      <c r="Q505" s="4"/>
      <c r="R505" s="4"/>
      <c r="S505" s="4"/>
      <c r="T505" s="4"/>
      <c r="U505" s="4"/>
      <c r="V505" s="4"/>
      <c r="W505" s="4"/>
      <c r="X505" s="4"/>
      <c r="Y505" s="4"/>
    </row>
    <row r="506" spans="2:25" ht="12.75" customHeight="1">
      <c r="B506" s="15"/>
      <c r="C506" s="24"/>
      <c r="E506" s="14"/>
      <c r="F506" s="32"/>
      <c r="G506" s="16"/>
      <c r="H506" s="40"/>
      <c r="J506" s="5"/>
      <c r="K506" s="2"/>
      <c r="L506" s="1"/>
      <c r="M506" s="1"/>
      <c r="N506" s="1"/>
      <c r="O506" s="3"/>
      <c r="P506" s="4"/>
      <c r="Q506" s="4"/>
      <c r="R506" s="4"/>
      <c r="S506" s="4"/>
      <c r="T506" s="4"/>
      <c r="U506" s="4"/>
      <c r="V506" s="4"/>
      <c r="W506" s="4"/>
      <c r="X506" s="4"/>
      <c r="Y506" s="4"/>
    </row>
    <row r="507" spans="2:25" ht="12.75" customHeight="1">
      <c r="B507" s="15"/>
      <c r="C507" s="24"/>
      <c r="E507" s="14"/>
      <c r="F507" s="32"/>
      <c r="G507" s="16"/>
      <c r="H507" s="40"/>
      <c r="J507" s="5"/>
      <c r="K507" s="2"/>
      <c r="L507" s="1"/>
      <c r="M507" s="1"/>
      <c r="N507" s="1"/>
      <c r="O507" s="3"/>
      <c r="P507" s="4"/>
      <c r="Q507" s="4"/>
      <c r="R507" s="4"/>
      <c r="S507" s="4"/>
      <c r="T507" s="4"/>
      <c r="U507" s="4"/>
      <c r="V507" s="4"/>
      <c r="W507" s="4"/>
      <c r="X507" s="4"/>
      <c r="Y507" s="4"/>
    </row>
    <row r="508" spans="2:25" ht="12.75" customHeight="1">
      <c r="B508" s="15"/>
      <c r="C508" s="24"/>
      <c r="E508" s="14"/>
      <c r="F508" s="32"/>
      <c r="G508" s="16"/>
      <c r="H508" s="40"/>
      <c r="J508" s="5"/>
      <c r="K508" s="2"/>
      <c r="L508" s="1"/>
      <c r="M508" s="1"/>
      <c r="N508" s="1"/>
      <c r="O508" s="3"/>
      <c r="P508" s="4"/>
      <c r="Q508" s="4"/>
      <c r="R508" s="4"/>
      <c r="S508" s="4"/>
      <c r="T508" s="4"/>
      <c r="U508" s="4"/>
      <c r="V508" s="4"/>
      <c r="W508" s="4"/>
      <c r="X508" s="4"/>
      <c r="Y508" s="4"/>
    </row>
    <row r="509" spans="2:25" ht="12.75" customHeight="1">
      <c r="B509" s="15"/>
      <c r="C509" s="24"/>
      <c r="E509" s="14"/>
      <c r="F509" s="32"/>
      <c r="G509" s="16"/>
      <c r="H509" s="40"/>
      <c r="J509" s="5"/>
      <c r="K509" s="2"/>
      <c r="L509" s="1"/>
      <c r="M509" s="1"/>
      <c r="N509" s="1"/>
      <c r="O509" s="3"/>
      <c r="P509" s="4"/>
      <c r="Q509" s="4"/>
      <c r="R509" s="4"/>
      <c r="S509" s="4"/>
      <c r="T509" s="4"/>
      <c r="U509" s="4"/>
      <c r="V509" s="4"/>
      <c r="W509" s="4"/>
      <c r="X509" s="4"/>
      <c r="Y509" s="4"/>
    </row>
    <row r="510" spans="2:25" ht="12.75" customHeight="1">
      <c r="B510" s="15"/>
      <c r="C510" s="24"/>
      <c r="E510" s="14"/>
      <c r="F510" s="32"/>
      <c r="G510" s="16"/>
      <c r="H510" s="40"/>
      <c r="J510" s="5"/>
      <c r="K510" s="2"/>
      <c r="L510" s="1"/>
      <c r="M510" s="1"/>
      <c r="N510" s="1"/>
      <c r="O510" s="3"/>
      <c r="P510" s="4"/>
      <c r="Q510" s="4"/>
      <c r="R510" s="4"/>
      <c r="S510" s="4"/>
      <c r="T510" s="4"/>
      <c r="U510" s="4"/>
      <c r="V510" s="4"/>
      <c r="W510" s="4"/>
      <c r="X510" s="4"/>
      <c r="Y510" s="4"/>
    </row>
    <row r="511" spans="2:25" ht="12.75" customHeight="1">
      <c r="B511" s="15"/>
      <c r="C511" s="24"/>
      <c r="E511" s="14"/>
      <c r="F511" s="32"/>
      <c r="G511" s="16"/>
      <c r="H511" s="40"/>
      <c r="J511" s="5"/>
      <c r="K511" s="2"/>
      <c r="L511" s="1"/>
      <c r="M511" s="1"/>
      <c r="N511" s="1"/>
      <c r="O511" s="3"/>
      <c r="P511" s="4"/>
      <c r="Q511" s="4"/>
      <c r="R511" s="4"/>
      <c r="S511" s="4"/>
      <c r="T511" s="4"/>
      <c r="U511" s="4"/>
      <c r="V511" s="4"/>
      <c r="W511" s="4"/>
      <c r="X511" s="4"/>
      <c r="Y511" s="4"/>
    </row>
    <row r="512" spans="2:25" ht="12.75" customHeight="1">
      <c r="B512" s="15"/>
      <c r="C512" s="24"/>
      <c r="E512" s="14"/>
      <c r="F512" s="32"/>
      <c r="G512" s="16"/>
      <c r="H512" s="40"/>
      <c r="J512" s="5"/>
      <c r="K512" s="2"/>
      <c r="L512" s="1"/>
      <c r="M512" s="1"/>
      <c r="N512" s="1"/>
      <c r="O512" s="3"/>
      <c r="P512" s="4"/>
      <c r="Q512" s="4"/>
      <c r="R512" s="4"/>
      <c r="S512" s="4"/>
      <c r="T512" s="4"/>
      <c r="U512" s="4"/>
      <c r="V512" s="4"/>
      <c r="W512" s="4"/>
      <c r="X512" s="4"/>
      <c r="Y512" s="4"/>
    </row>
    <row r="513" spans="2:25" ht="12.75" customHeight="1">
      <c r="B513" s="15"/>
      <c r="C513" s="24"/>
      <c r="E513" s="14"/>
      <c r="F513" s="32"/>
      <c r="G513" s="16"/>
      <c r="H513" s="40"/>
      <c r="J513" s="5"/>
      <c r="K513" s="2"/>
      <c r="L513" s="1"/>
      <c r="M513" s="1"/>
      <c r="N513" s="1"/>
      <c r="O513" s="3"/>
      <c r="P513" s="4"/>
      <c r="Q513" s="4"/>
      <c r="R513" s="4"/>
      <c r="S513" s="4"/>
      <c r="T513" s="4"/>
      <c r="U513" s="4"/>
      <c r="V513" s="4"/>
      <c r="W513" s="4"/>
      <c r="X513" s="4"/>
      <c r="Y513" s="4"/>
    </row>
    <row r="514" spans="2:25" ht="12.75" customHeight="1">
      <c r="B514" s="15"/>
      <c r="C514" s="24"/>
      <c r="E514" s="14"/>
      <c r="F514" s="32"/>
      <c r="G514" s="16"/>
      <c r="H514" s="40"/>
      <c r="J514" s="5"/>
      <c r="K514" s="2"/>
      <c r="L514" s="1"/>
      <c r="M514" s="1"/>
      <c r="N514" s="1"/>
      <c r="O514" s="3"/>
      <c r="P514" s="4"/>
      <c r="Q514" s="4"/>
      <c r="R514" s="4"/>
      <c r="S514" s="4"/>
      <c r="T514" s="4"/>
      <c r="U514" s="4"/>
      <c r="V514" s="4"/>
      <c r="W514" s="4"/>
      <c r="X514" s="4"/>
      <c r="Y514" s="4"/>
    </row>
    <row r="515" spans="2:25" ht="12.75" customHeight="1">
      <c r="B515" s="15"/>
      <c r="C515" s="24"/>
      <c r="E515" s="14"/>
      <c r="F515" s="32"/>
      <c r="G515" s="16"/>
      <c r="H515" s="40"/>
      <c r="J515" s="5"/>
      <c r="K515" s="2"/>
      <c r="L515" s="1"/>
      <c r="M515" s="1"/>
      <c r="N515" s="1"/>
      <c r="O515" s="3"/>
      <c r="P515" s="4"/>
      <c r="Q515" s="4"/>
      <c r="R515" s="4"/>
      <c r="S515" s="4"/>
      <c r="T515" s="4"/>
      <c r="U515" s="4"/>
      <c r="V515" s="4"/>
      <c r="W515" s="4"/>
      <c r="X515" s="4"/>
      <c r="Y515" s="4"/>
    </row>
    <row r="516" spans="2:25" ht="12.75" customHeight="1">
      <c r="B516" s="15"/>
      <c r="C516" s="24"/>
      <c r="E516" s="14"/>
      <c r="F516" s="32"/>
      <c r="G516" s="16"/>
      <c r="H516" s="40"/>
      <c r="J516" s="5"/>
      <c r="K516" s="2"/>
      <c r="L516" s="1"/>
      <c r="M516" s="1"/>
      <c r="N516" s="1"/>
      <c r="O516" s="3"/>
      <c r="P516" s="4"/>
      <c r="Q516" s="4"/>
      <c r="R516" s="4"/>
      <c r="S516" s="4"/>
      <c r="T516" s="4"/>
      <c r="U516" s="4"/>
      <c r="V516" s="4"/>
      <c r="W516" s="4"/>
      <c r="X516" s="4"/>
      <c r="Y516" s="4"/>
    </row>
    <row r="517" spans="2:25" ht="12.75" customHeight="1">
      <c r="B517" s="15"/>
      <c r="C517" s="24"/>
      <c r="E517" s="14"/>
      <c r="F517" s="32"/>
      <c r="G517" s="16"/>
      <c r="H517" s="40"/>
      <c r="J517" s="5"/>
      <c r="K517" s="2"/>
      <c r="L517" s="1"/>
      <c r="M517" s="1"/>
      <c r="N517" s="1"/>
      <c r="O517" s="3"/>
      <c r="P517" s="4"/>
      <c r="Q517" s="4"/>
      <c r="R517" s="4"/>
      <c r="S517" s="4"/>
      <c r="T517" s="4"/>
      <c r="U517" s="4"/>
      <c r="V517" s="4"/>
      <c r="W517" s="4"/>
      <c r="X517" s="4"/>
      <c r="Y517" s="4"/>
    </row>
    <row r="518" spans="2:25" ht="12.75" customHeight="1">
      <c r="B518" s="15"/>
      <c r="C518" s="24"/>
      <c r="E518" s="14"/>
      <c r="F518" s="32"/>
      <c r="G518" s="16"/>
      <c r="H518" s="40"/>
      <c r="J518" s="5"/>
      <c r="K518" s="2"/>
      <c r="L518" s="1"/>
      <c r="M518" s="1"/>
      <c r="N518" s="1"/>
      <c r="O518" s="3"/>
      <c r="P518" s="4"/>
      <c r="Q518" s="4"/>
      <c r="R518" s="4"/>
      <c r="S518" s="4"/>
      <c r="T518" s="4"/>
      <c r="U518" s="4"/>
      <c r="V518" s="4"/>
      <c r="W518" s="4"/>
      <c r="X518" s="4"/>
      <c r="Y518" s="4"/>
    </row>
    <row r="519" spans="2:25" ht="12.75" customHeight="1">
      <c r="B519" s="15"/>
      <c r="C519" s="24"/>
      <c r="E519" s="14"/>
      <c r="F519" s="32"/>
      <c r="G519" s="16"/>
      <c r="H519" s="40"/>
      <c r="J519" s="5"/>
      <c r="K519" s="2"/>
      <c r="L519" s="1"/>
      <c r="M519" s="1"/>
      <c r="N519" s="1"/>
      <c r="O519" s="3"/>
      <c r="P519" s="4"/>
      <c r="Q519" s="4"/>
      <c r="R519" s="4"/>
      <c r="S519" s="4"/>
      <c r="T519" s="4"/>
      <c r="U519" s="4"/>
      <c r="V519" s="4"/>
      <c r="W519" s="4"/>
      <c r="X519" s="4"/>
      <c r="Y519" s="4"/>
    </row>
    <row r="520" spans="2:25" ht="12.75" customHeight="1">
      <c r="B520" s="15"/>
      <c r="C520" s="24"/>
      <c r="E520" s="14"/>
      <c r="F520" s="32"/>
      <c r="G520" s="16"/>
      <c r="H520" s="40"/>
      <c r="J520" s="5"/>
      <c r="K520" s="2"/>
      <c r="L520" s="1"/>
      <c r="M520" s="1"/>
      <c r="N520" s="1"/>
      <c r="O520" s="3"/>
      <c r="P520" s="4"/>
      <c r="Q520" s="4"/>
      <c r="R520" s="4"/>
      <c r="S520" s="4"/>
      <c r="T520" s="4"/>
      <c r="U520" s="4"/>
      <c r="V520" s="4"/>
      <c r="W520" s="4"/>
      <c r="X520" s="4"/>
      <c r="Y520" s="4"/>
    </row>
    <row r="521" spans="2:25" ht="12.75" customHeight="1">
      <c r="B521" s="15"/>
      <c r="C521" s="24"/>
      <c r="E521" s="14"/>
      <c r="F521" s="32"/>
      <c r="G521" s="16"/>
      <c r="H521" s="40"/>
      <c r="J521" s="5"/>
      <c r="K521" s="2"/>
      <c r="L521" s="1"/>
      <c r="M521" s="1"/>
      <c r="N521" s="1"/>
      <c r="O521" s="3"/>
      <c r="P521" s="4"/>
      <c r="Q521" s="4"/>
      <c r="R521" s="4"/>
      <c r="S521" s="4"/>
      <c r="T521" s="4"/>
      <c r="U521" s="4"/>
      <c r="V521" s="4"/>
      <c r="W521" s="4"/>
      <c r="X521" s="4"/>
      <c r="Y521" s="4"/>
    </row>
    <row r="522" spans="2:25" ht="12.75" customHeight="1">
      <c r="B522" s="15"/>
      <c r="C522" s="24"/>
      <c r="E522" s="14"/>
      <c r="F522" s="32"/>
      <c r="G522" s="16"/>
      <c r="H522" s="40"/>
      <c r="J522" s="5"/>
      <c r="K522" s="2"/>
      <c r="L522" s="1"/>
      <c r="M522" s="1"/>
      <c r="N522" s="1"/>
      <c r="O522" s="3"/>
      <c r="P522" s="4"/>
      <c r="Q522" s="4"/>
      <c r="R522" s="4"/>
      <c r="S522" s="4"/>
      <c r="T522" s="4"/>
      <c r="U522" s="4"/>
      <c r="V522" s="4"/>
      <c r="W522" s="4"/>
      <c r="X522" s="4"/>
      <c r="Y522" s="4"/>
    </row>
    <row r="523" spans="2:25" ht="12.75" customHeight="1">
      <c r="B523" s="15"/>
      <c r="C523" s="24"/>
      <c r="E523" s="14"/>
      <c r="F523" s="32"/>
      <c r="G523" s="16"/>
      <c r="H523" s="40"/>
      <c r="J523" s="5"/>
      <c r="K523" s="2"/>
      <c r="L523" s="1"/>
      <c r="M523" s="1"/>
      <c r="N523" s="1"/>
      <c r="O523" s="3"/>
      <c r="P523" s="4"/>
      <c r="Q523" s="4"/>
      <c r="R523" s="4"/>
      <c r="S523" s="4"/>
      <c r="T523" s="4"/>
      <c r="U523" s="4"/>
      <c r="V523" s="4"/>
      <c r="W523" s="4"/>
      <c r="X523" s="4"/>
      <c r="Y523" s="4"/>
    </row>
    <row r="524" spans="2:25" ht="12.75" customHeight="1">
      <c r="B524" s="15"/>
      <c r="C524" s="24"/>
      <c r="E524" s="14"/>
      <c r="F524" s="32"/>
      <c r="G524" s="16"/>
      <c r="H524" s="40"/>
      <c r="J524" s="5"/>
      <c r="K524" s="2"/>
      <c r="L524" s="1"/>
      <c r="M524" s="1"/>
      <c r="N524" s="1"/>
      <c r="O524" s="3"/>
      <c r="P524" s="4"/>
      <c r="Q524" s="4"/>
      <c r="R524" s="4"/>
      <c r="S524" s="4"/>
      <c r="T524" s="4"/>
      <c r="U524" s="4"/>
      <c r="V524" s="4"/>
      <c r="W524" s="4"/>
      <c r="X524" s="4"/>
      <c r="Y524" s="4"/>
    </row>
    <row r="525" spans="2:25" ht="12.75" customHeight="1">
      <c r="B525" s="15"/>
      <c r="C525" s="24"/>
      <c r="E525" s="14"/>
      <c r="F525" s="32"/>
      <c r="G525" s="16"/>
      <c r="H525" s="40"/>
      <c r="J525" s="5"/>
      <c r="K525" s="2"/>
      <c r="L525" s="1"/>
      <c r="M525" s="1"/>
      <c r="N525" s="1"/>
      <c r="O525" s="3"/>
      <c r="P525" s="4"/>
      <c r="Q525" s="4"/>
      <c r="R525" s="4"/>
      <c r="S525" s="4"/>
      <c r="T525" s="4"/>
      <c r="U525" s="4"/>
      <c r="V525" s="4"/>
      <c r="W525" s="4"/>
      <c r="X525" s="4"/>
      <c r="Y525" s="4"/>
    </row>
    <row r="526" spans="2:25" ht="12.75" customHeight="1">
      <c r="B526" s="15"/>
      <c r="C526" s="24"/>
      <c r="E526" s="14"/>
      <c r="F526" s="32"/>
      <c r="G526" s="16"/>
      <c r="H526" s="40"/>
      <c r="J526" s="5"/>
      <c r="K526" s="2"/>
      <c r="L526" s="1"/>
      <c r="M526" s="1"/>
      <c r="N526" s="1"/>
      <c r="O526" s="3"/>
      <c r="P526" s="4"/>
      <c r="Q526" s="4"/>
      <c r="R526" s="4"/>
      <c r="S526" s="4"/>
      <c r="T526" s="4"/>
      <c r="U526" s="4"/>
      <c r="V526" s="4"/>
      <c r="W526" s="4"/>
      <c r="X526" s="4"/>
      <c r="Y526" s="4"/>
    </row>
    <row r="527" spans="2:25" ht="12.75" customHeight="1">
      <c r="B527" s="15"/>
      <c r="C527" s="24"/>
      <c r="E527" s="14"/>
      <c r="F527" s="32"/>
      <c r="G527" s="16"/>
      <c r="H527" s="40"/>
      <c r="J527" s="5"/>
      <c r="K527" s="2"/>
      <c r="L527" s="1"/>
      <c r="M527" s="1"/>
      <c r="N527" s="1"/>
      <c r="O527" s="3"/>
      <c r="P527" s="4"/>
      <c r="Q527" s="4"/>
      <c r="R527" s="4"/>
      <c r="S527" s="4"/>
      <c r="T527" s="4"/>
      <c r="U527" s="4"/>
      <c r="V527" s="4"/>
      <c r="W527" s="4"/>
      <c r="X527" s="4"/>
      <c r="Y527" s="4"/>
    </row>
    <row r="528" spans="2:25" ht="12.75" customHeight="1">
      <c r="B528" s="15"/>
      <c r="C528" s="24"/>
      <c r="E528" s="14"/>
      <c r="F528" s="32"/>
      <c r="G528" s="16"/>
      <c r="H528" s="40"/>
      <c r="J528" s="5"/>
      <c r="K528" s="2"/>
      <c r="L528" s="1"/>
      <c r="M528" s="1"/>
      <c r="N528" s="1"/>
      <c r="O528" s="3"/>
      <c r="P528" s="4"/>
      <c r="Q528" s="4"/>
      <c r="R528" s="4"/>
      <c r="S528" s="4"/>
      <c r="T528" s="4"/>
      <c r="U528" s="4"/>
      <c r="V528" s="4"/>
      <c r="W528" s="4"/>
      <c r="X528" s="4"/>
      <c r="Y528" s="4"/>
    </row>
    <row r="529" spans="2:25" ht="12.75" customHeight="1">
      <c r="B529" s="15"/>
      <c r="C529" s="24"/>
      <c r="E529" s="14"/>
      <c r="F529" s="32"/>
      <c r="G529" s="16"/>
      <c r="H529" s="40"/>
      <c r="J529" s="5"/>
      <c r="K529" s="2"/>
      <c r="L529" s="1"/>
      <c r="M529" s="1"/>
      <c r="N529" s="1"/>
      <c r="O529" s="3"/>
      <c r="P529" s="4"/>
      <c r="Q529" s="4"/>
      <c r="R529" s="4"/>
      <c r="S529" s="4"/>
      <c r="T529" s="4"/>
      <c r="U529" s="4"/>
      <c r="V529" s="4"/>
      <c r="W529" s="4"/>
      <c r="X529" s="4"/>
      <c r="Y529" s="4"/>
    </row>
    <row r="530" spans="2:25" ht="12.75" customHeight="1">
      <c r="B530" s="15"/>
      <c r="C530" s="24"/>
      <c r="E530" s="14"/>
      <c r="F530" s="32"/>
      <c r="G530" s="16"/>
      <c r="H530" s="40"/>
      <c r="J530" s="5"/>
      <c r="K530" s="2"/>
      <c r="L530" s="1"/>
      <c r="M530" s="1"/>
      <c r="N530" s="1"/>
      <c r="O530" s="3"/>
      <c r="P530" s="4"/>
      <c r="Q530" s="4"/>
      <c r="R530" s="4"/>
      <c r="S530" s="4"/>
      <c r="T530" s="4"/>
      <c r="U530" s="4"/>
      <c r="V530" s="4"/>
      <c r="W530" s="4"/>
      <c r="X530" s="4"/>
      <c r="Y530" s="4"/>
    </row>
    <row r="531" spans="2:25" ht="12.75" customHeight="1">
      <c r="B531" s="15"/>
      <c r="C531" s="24"/>
      <c r="E531" s="14"/>
      <c r="F531" s="32"/>
      <c r="G531" s="16"/>
      <c r="H531" s="40"/>
      <c r="J531" s="5"/>
      <c r="K531" s="2"/>
      <c r="L531" s="1"/>
      <c r="M531" s="1"/>
      <c r="N531" s="1"/>
      <c r="O531" s="3"/>
      <c r="P531" s="4"/>
      <c r="Q531" s="4"/>
      <c r="R531" s="4"/>
      <c r="S531" s="4"/>
      <c r="T531" s="4"/>
      <c r="U531" s="4"/>
      <c r="V531" s="4"/>
      <c r="W531" s="4"/>
      <c r="X531" s="4"/>
      <c r="Y531" s="4"/>
    </row>
    <row r="532" spans="2:25" ht="12.75" customHeight="1">
      <c r="B532" s="15"/>
      <c r="C532" s="24"/>
      <c r="E532" s="14"/>
      <c r="F532" s="32"/>
      <c r="G532" s="16"/>
      <c r="H532" s="40"/>
      <c r="J532" s="5"/>
      <c r="K532" s="2"/>
      <c r="L532" s="1"/>
      <c r="M532" s="1"/>
      <c r="N532" s="1"/>
      <c r="O532" s="3"/>
      <c r="P532" s="4"/>
      <c r="Q532" s="4"/>
      <c r="R532" s="4"/>
      <c r="S532" s="4"/>
      <c r="T532" s="4"/>
      <c r="U532" s="4"/>
      <c r="V532" s="4"/>
      <c r="W532" s="4"/>
      <c r="X532" s="4"/>
      <c r="Y532" s="4"/>
    </row>
    <row r="533" spans="2:25" ht="12.75" customHeight="1">
      <c r="B533" s="15"/>
      <c r="C533" s="24"/>
      <c r="E533" s="14"/>
      <c r="F533" s="32"/>
      <c r="G533" s="16"/>
      <c r="H533" s="40"/>
      <c r="J533" s="5"/>
      <c r="K533" s="2"/>
      <c r="L533" s="1"/>
      <c r="M533" s="1"/>
      <c r="N533" s="1"/>
      <c r="O533" s="3"/>
      <c r="P533" s="4"/>
      <c r="Q533" s="4"/>
      <c r="R533" s="4"/>
      <c r="S533" s="4"/>
      <c r="T533" s="4"/>
      <c r="U533" s="4"/>
      <c r="V533" s="4"/>
      <c r="W533" s="4"/>
      <c r="X533" s="4"/>
      <c r="Y533" s="4"/>
    </row>
    <row r="534" spans="2:25" ht="12.75" customHeight="1">
      <c r="B534" s="15"/>
      <c r="C534" s="24"/>
      <c r="E534" s="14"/>
      <c r="F534" s="32"/>
      <c r="G534" s="16"/>
      <c r="H534" s="40"/>
      <c r="J534" s="5"/>
      <c r="K534" s="2"/>
      <c r="L534" s="1"/>
      <c r="M534" s="1"/>
      <c r="N534" s="1"/>
      <c r="O534" s="3"/>
      <c r="P534" s="4"/>
      <c r="Q534" s="4"/>
      <c r="R534" s="4"/>
      <c r="S534" s="4"/>
      <c r="T534" s="4"/>
      <c r="U534" s="4"/>
      <c r="V534" s="4"/>
      <c r="W534" s="4"/>
      <c r="X534" s="4"/>
      <c r="Y534" s="4"/>
    </row>
    <row r="535" spans="2:25" ht="12.75" customHeight="1">
      <c r="B535" s="15"/>
      <c r="C535" s="24"/>
      <c r="E535" s="14"/>
      <c r="F535" s="32"/>
      <c r="G535" s="16"/>
      <c r="H535" s="40"/>
      <c r="J535" s="5"/>
      <c r="K535" s="2"/>
      <c r="L535" s="1"/>
      <c r="M535" s="1"/>
      <c r="N535" s="1"/>
      <c r="O535" s="3"/>
      <c r="P535" s="4"/>
      <c r="Q535" s="4"/>
      <c r="R535" s="4"/>
      <c r="S535" s="4"/>
      <c r="T535" s="4"/>
      <c r="U535" s="4"/>
      <c r="V535" s="4"/>
      <c r="W535" s="4"/>
      <c r="X535" s="4"/>
      <c r="Y535" s="4"/>
    </row>
    <row r="536" spans="2:25" ht="12.75" customHeight="1">
      <c r="B536" s="15"/>
      <c r="C536" s="24"/>
      <c r="E536" s="14"/>
      <c r="F536" s="32"/>
      <c r="G536" s="16"/>
      <c r="H536" s="40"/>
      <c r="J536" s="5"/>
      <c r="K536" s="2"/>
      <c r="L536" s="1"/>
      <c r="M536" s="1"/>
      <c r="N536" s="1"/>
      <c r="O536" s="3"/>
      <c r="P536" s="4"/>
      <c r="Q536" s="4"/>
      <c r="R536" s="4"/>
      <c r="S536" s="4"/>
      <c r="T536" s="4"/>
      <c r="U536" s="4"/>
      <c r="V536" s="4"/>
      <c r="W536" s="4"/>
      <c r="X536" s="4"/>
      <c r="Y536" s="4"/>
    </row>
    <row r="537" spans="2:25" ht="12.75" customHeight="1">
      <c r="B537" s="15"/>
      <c r="C537" s="24"/>
      <c r="E537" s="14"/>
      <c r="F537" s="32"/>
      <c r="G537" s="16"/>
      <c r="H537" s="40"/>
      <c r="J537" s="5"/>
      <c r="K537" s="2"/>
      <c r="L537" s="1"/>
      <c r="M537" s="1"/>
      <c r="N537" s="1"/>
      <c r="O537" s="3"/>
      <c r="P537" s="4"/>
      <c r="Q537" s="4"/>
      <c r="R537" s="4"/>
      <c r="S537" s="4"/>
      <c r="T537" s="4"/>
      <c r="U537" s="4"/>
      <c r="V537" s="4"/>
      <c r="W537" s="4"/>
      <c r="X537" s="4"/>
      <c r="Y537" s="4"/>
    </row>
    <row r="538" spans="2:25" ht="12.75" customHeight="1">
      <c r="B538" s="15"/>
      <c r="C538" s="24"/>
      <c r="E538" s="14"/>
      <c r="F538" s="32"/>
      <c r="G538" s="16"/>
      <c r="H538" s="40"/>
      <c r="J538" s="5"/>
      <c r="K538" s="2"/>
      <c r="L538" s="1"/>
      <c r="M538" s="1"/>
      <c r="N538" s="1"/>
      <c r="O538" s="3"/>
      <c r="P538" s="4"/>
      <c r="Q538" s="4"/>
      <c r="R538" s="4"/>
      <c r="S538" s="4"/>
      <c r="T538" s="4"/>
      <c r="U538" s="4"/>
      <c r="V538" s="4"/>
      <c r="W538" s="4"/>
      <c r="X538" s="4"/>
      <c r="Y538" s="4"/>
    </row>
    <row r="539" spans="2:25" ht="12.75" customHeight="1">
      <c r="B539" s="15"/>
      <c r="C539" s="24"/>
      <c r="E539" s="14"/>
      <c r="F539" s="32"/>
      <c r="G539" s="16"/>
      <c r="H539" s="40"/>
      <c r="J539" s="5"/>
      <c r="K539" s="2"/>
      <c r="L539" s="1"/>
      <c r="M539" s="1"/>
      <c r="N539" s="1"/>
      <c r="O539" s="3"/>
      <c r="P539" s="4"/>
      <c r="Q539" s="4"/>
      <c r="R539" s="4"/>
      <c r="S539" s="4"/>
      <c r="T539" s="4"/>
      <c r="U539" s="4"/>
      <c r="V539" s="4"/>
      <c r="W539" s="4"/>
      <c r="X539" s="4"/>
      <c r="Y539" s="4"/>
    </row>
    <row r="540" spans="2:25" ht="12.75" customHeight="1">
      <c r="B540" s="15"/>
      <c r="C540" s="24"/>
      <c r="E540" s="14"/>
      <c r="F540" s="32"/>
      <c r="G540" s="16"/>
      <c r="H540" s="40"/>
      <c r="J540" s="5"/>
      <c r="K540" s="2"/>
      <c r="L540" s="1"/>
      <c r="M540" s="1"/>
      <c r="N540" s="1"/>
      <c r="O540" s="3"/>
      <c r="P540" s="4"/>
      <c r="Q540" s="4"/>
      <c r="R540" s="4"/>
      <c r="S540" s="4"/>
      <c r="T540" s="4"/>
      <c r="U540" s="4"/>
      <c r="V540" s="4"/>
      <c r="W540" s="4"/>
      <c r="X540" s="4"/>
      <c r="Y540" s="4"/>
    </row>
    <row r="541" spans="2:25" ht="12.75" customHeight="1">
      <c r="B541" s="15"/>
      <c r="C541" s="24"/>
      <c r="E541" s="14"/>
      <c r="F541" s="32"/>
      <c r="G541" s="16"/>
      <c r="H541" s="40"/>
      <c r="J541" s="5"/>
      <c r="K541" s="2"/>
      <c r="L541" s="1"/>
      <c r="M541" s="1"/>
      <c r="N541" s="1"/>
      <c r="O541" s="3"/>
      <c r="P541" s="4"/>
      <c r="Q541" s="4"/>
      <c r="R541" s="4"/>
      <c r="S541" s="4"/>
      <c r="T541" s="4"/>
      <c r="U541" s="4"/>
      <c r="V541" s="4"/>
      <c r="W541" s="4"/>
      <c r="X541" s="4"/>
      <c r="Y541" s="4"/>
    </row>
    <row r="542" spans="2:25" ht="12.75" customHeight="1">
      <c r="B542" s="15"/>
      <c r="C542" s="24"/>
      <c r="E542" s="14"/>
      <c r="F542" s="32"/>
      <c r="G542" s="16"/>
      <c r="H542" s="40"/>
      <c r="J542" s="5"/>
      <c r="K542" s="2"/>
      <c r="L542" s="1"/>
      <c r="M542" s="1"/>
      <c r="N542" s="1"/>
      <c r="O542" s="3"/>
      <c r="P542" s="4"/>
      <c r="Q542" s="4"/>
      <c r="R542" s="4"/>
      <c r="S542" s="4"/>
      <c r="T542" s="4"/>
      <c r="U542" s="4"/>
      <c r="V542" s="4"/>
      <c r="W542" s="4"/>
      <c r="X542" s="4"/>
      <c r="Y542" s="4"/>
    </row>
    <row r="543" spans="2:25" ht="12.75" customHeight="1">
      <c r="B543" s="15"/>
      <c r="C543" s="24"/>
      <c r="E543" s="14"/>
      <c r="F543" s="32"/>
      <c r="G543" s="16"/>
      <c r="H543" s="40"/>
      <c r="J543" s="5"/>
      <c r="K543" s="2"/>
      <c r="L543" s="1"/>
      <c r="M543" s="1"/>
      <c r="N543" s="1"/>
      <c r="O543" s="3"/>
      <c r="P543" s="4"/>
      <c r="Q543" s="4"/>
      <c r="R543" s="4"/>
      <c r="S543" s="4"/>
      <c r="T543" s="4"/>
      <c r="U543" s="4"/>
      <c r="V543" s="4"/>
      <c r="W543" s="4"/>
      <c r="X543" s="4"/>
      <c r="Y543" s="4"/>
    </row>
    <row r="544" spans="2:25" ht="12.75" customHeight="1">
      <c r="B544" s="15"/>
      <c r="C544" s="24"/>
      <c r="E544" s="14"/>
      <c r="F544" s="32"/>
      <c r="G544" s="16"/>
      <c r="H544" s="40"/>
      <c r="J544" s="5"/>
      <c r="K544" s="2"/>
      <c r="L544" s="1"/>
      <c r="M544" s="1"/>
      <c r="N544" s="1"/>
      <c r="O544" s="3"/>
      <c r="P544" s="4"/>
      <c r="Q544" s="4"/>
      <c r="R544" s="4"/>
      <c r="S544" s="4"/>
      <c r="T544" s="4"/>
      <c r="U544" s="4"/>
      <c r="V544" s="4"/>
      <c r="W544" s="4"/>
      <c r="X544" s="4"/>
      <c r="Y544" s="4"/>
    </row>
    <row r="545" spans="2:25" ht="12.75" customHeight="1">
      <c r="B545" s="15"/>
      <c r="C545" s="24"/>
      <c r="E545" s="14"/>
      <c r="F545" s="32"/>
      <c r="G545" s="16"/>
      <c r="H545" s="40"/>
      <c r="J545" s="5"/>
      <c r="K545" s="2"/>
      <c r="L545" s="1"/>
      <c r="M545" s="1"/>
      <c r="N545" s="1"/>
      <c r="O545" s="3"/>
      <c r="P545" s="4"/>
      <c r="Q545" s="4"/>
      <c r="R545" s="4"/>
      <c r="S545" s="4"/>
      <c r="T545" s="4"/>
      <c r="U545" s="4"/>
      <c r="V545" s="4"/>
      <c r="W545" s="4"/>
      <c r="X545" s="4"/>
      <c r="Y545" s="4"/>
    </row>
    <row r="546" spans="2:25" ht="12.75" customHeight="1">
      <c r="B546" s="15"/>
      <c r="C546" s="24"/>
      <c r="E546" s="14"/>
      <c r="F546" s="32"/>
      <c r="G546" s="16"/>
      <c r="H546" s="40"/>
      <c r="J546" s="5"/>
      <c r="K546" s="2"/>
      <c r="L546" s="1"/>
      <c r="M546" s="1"/>
      <c r="N546" s="1"/>
      <c r="O546" s="3"/>
      <c r="P546" s="4"/>
      <c r="Q546" s="4"/>
      <c r="R546" s="4"/>
      <c r="S546" s="4"/>
      <c r="T546" s="4"/>
      <c r="U546" s="4"/>
      <c r="V546" s="4"/>
      <c r="W546" s="4"/>
      <c r="X546" s="4"/>
      <c r="Y546" s="4"/>
    </row>
    <row r="547" spans="2:25" ht="12.75" customHeight="1">
      <c r="B547" s="15"/>
      <c r="C547" s="24"/>
      <c r="E547" s="14"/>
      <c r="F547" s="32"/>
      <c r="G547" s="16"/>
      <c r="H547" s="40"/>
      <c r="J547" s="5"/>
      <c r="K547" s="2"/>
      <c r="L547" s="1"/>
      <c r="M547" s="1"/>
      <c r="N547" s="1"/>
      <c r="O547" s="3"/>
      <c r="P547" s="4"/>
      <c r="Q547" s="4"/>
      <c r="R547" s="4"/>
      <c r="S547" s="4"/>
      <c r="T547" s="4"/>
      <c r="U547" s="4"/>
      <c r="V547" s="4"/>
      <c r="W547" s="4"/>
      <c r="X547" s="4"/>
      <c r="Y547" s="4"/>
    </row>
    <row r="548" spans="2:25" ht="12.75" customHeight="1">
      <c r="B548" s="15"/>
      <c r="C548" s="24"/>
      <c r="E548" s="14"/>
      <c r="F548" s="32"/>
      <c r="G548" s="16"/>
      <c r="H548" s="40"/>
      <c r="J548" s="5"/>
      <c r="K548" s="2"/>
      <c r="L548" s="1"/>
      <c r="M548" s="1"/>
      <c r="N548" s="1"/>
      <c r="O548" s="3"/>
      <c r="P548" s="4"/>
      <c r="Q548" s="4"/>
      <c r="R548" s="4"/>
      <c r="S548" s="4"/>
      <c r="T548" s="4"/>
      <c r="U548" s="4"/>
      <c r="V548" s="4"/>
      <c r="W548" s="4"/>
      <c r="X548" s="4"/>
      <c r="Y548" s="4"/>
    </row>
    <row r="549" spans="2:25" ht="12.75" customHeight="1">
      <c r="B549" s="15"/>
      <c r="C549" s="24"/>
      <c r="E549" s="14"/>
      <c r="F549" s="32"/>
      <c r="G549" s="16"/>
      <c r="H549" s="40"/>
      <c r="J549" s="5"/>
      <c r="K549" s="2"/>
      <c r="L549" s="1"/>
      <c r="M549" s="1"/>
      <c r="N549" s="1"/>
      <c r="O549" s="3"/>
      <c r="P549" s="4"/>
      <c r="Q549" s="4"/>
      <c r="R549" s="4"/>
      <c r="S549" s="4"/>
      <c r="T549" s="4"/>
      <c r="U549" s="4"/>
      <c r="V549" s="4"/>
      <c r="W549" s="4"/>
      <c r="X549" s="4"/>
      <c r="Y549" s="4"/>
    </row>
    <row r="550" spans="2:25" ht="12.75" customHeight="1">
      <c r="B550" s="15"/>
      <c r="C550" s="24"/>
      <c r="E550" s="14"/>
      <c r="F550" s="32"/>
      <c r="G550" s="16"/>
      <c r="H550" s="40"/>
      <c r="J550" s="5"/>
      <c r="K550" s="2"/>
      <c r="L550" s="1"/>
      <c r="M550" s="1"/>
      <c r="N550" s="1"/>
      <c r="O550" s="3"/>
      <c r="P550" s="4"/>
      <c r="Q550" s="4"/>
      <c r="R550" s="4"/>
      <c r="S550" s="4"/>
      <c r="T550" s="4"/>
      <c r="U550" s="4"/>
      <c r="V550" s="4"/>
      <c r="W550" s="4"/>
      <c r="X550" s="4"/>
      <c r="Y550" s="4"/>
    </row>
    <row r="551" spans="2:25" ht="12.75" customHeight="1">
      <c r="B551" s="15"/>
      <c r="C551" s="24"/>
      <c r="E551" s="14"/>
      <c r="F551" s="32"/>
      <c r="G551" s="16"/>
      <c r="H551" s="40"/>
      <c r="J551" s="5"/>
      <c r="K551" s="2"/>
      <c r="L551" s="1"/>
      <c r="M551" s="1"/>
      <c r="N551" s="1"/>
      <c r="O551" s="3"/>
      <c r="P551" s="4"/>
      <c r="Q551" s="4"/>
      <c r="R551" s="4"/>
      <c r="S551" s="4"/>
      <c r="T551" s="4"/>
      <c r="U551" s="4"/>
      <c r="V551" s="4"/>
      <c r="W551" s="4"/>
      <c r="X551" s="4"/>
      <c r="Y551" s="4"/>
    </row>
    <row r="552" spans="2:25" ht="12.75" customHeight="1">
      <c r="B552" s="15"/>
      <c r="C552" s="24"/>
      <c r="E552" s="14"/>
      <c r="F552" s="32"/>
      <c r="G552" s="16"/>
      <c r="H552" s="40"/>
      <c r="J552" s="5"/>
      <c r="K552" s="2"/>
      <c r="L552" s="1"/>
      <c r="M552" s="1"/>
      <c r="N552" s="1"/>
      <c r="O552" s="3"/>
      <c r="P552" s="4"/>
      <c r="Q552" s="4"/>
      <c r="R552" s="4"/>
      <c r="S552" s="4"/>
      <c r="T552" s="4"/>
      <c r="U552" s="4"/>
      <c r="V552" s="4"/>
      <c r="W552" s="4"/>
      <c r="X552" s="4"/>
      <c r="Y552" s="4"/>
    </row>
    <row r="553" spans="2:25" ht="12.75" customHeight="1">
      <c r="B553" s="15"/>
      <c r="C553" s="24"/>
      <c r="E553" s="14"/>
      <c r="F553" s="32"/>
      <c r="G553" s="16"/>
      <c r="H553" s="40"/>
      <c r="J553" s="5"/>
      <c r="K553" s="2"/>
      <c r="L553" s="1"/>
      <c r="M553" s="1"/>
      <c r="N553" s="1"/>
      <c r="O553" s="3"/>
      <c r="P553" s="4"/>
      <c r="Q553" s="4"/>
      <c r="R553" s="4"/>
      <c r="S553" s="4"/>
      <c r="T553" s="4"/>
      <c r="U553" s="4"/>
      <c r="V553" s="4"/>
      <c r="W553" s="4"/>
      <c r="X553" s="4"/>
      <c r="Y553" s="4"/>
    </row>
    <row r="554" spans="2:25" ht="12.75" customHeight="1">
      <c r="B554" s="15"/>
      <c r="C554" s="24"/>
      <c r="E554" s="14"/>
      <c r="F554" s="32"/>
      <c r="G554" s="16"/>
      <c r="H554" s="40"/>
      <c r="J554" s="5"/>
      <c r="K554" s="2"/>
      <c r="L554" s="1"/>
      <c r="M554" s="1"/>
      <c r="N554" s="1"/>
      <c r="O554" s="3"/>
      <c r="P554" s="4"/>
      <c r="Q554" s="4"/>
      <c r="R554" s="4"/>
      <c r="S554" s="4"/>
      <c r="T554" s="4"/>
      <c r="U554" s="4"/>
      <c r="V554" s="4"/>
      <c r="W554" s="4"/>
      <c r="X554" s="4"/>
      <c r="Y554" s="4"/>
    </row>
    <row r="555" spans="2:25" ht="12.75" customHeight="1">
      <c r="B555" s="15"/>
      <c r="C555" s="24"/>
      <c r="E555" s="14"/>
      <c r="F555" s="32"/>
      <c r="G555" s="16"/>
      <c r="H555" s="40"/>
      <c r="J555" s="5"/>
      <c r="K555" s="2"/>
      <c r="L555" s="1"/>
      <c r="M555" s="1"/>
      <c r="N555" s="1"/>
      <c r="O555" s="3"/>
      <c r="P555" s="4"/>
      <c r="Q555" s="4"/>
      <c r="R555" s="4"/>
      <c r="S555" s="4"/>
      <c r="T555" s="4"/>
      <c r="U555" s="4"/>
      <c r="V555" s="4"/>
      <c r="W555" s="4"/>
      <c r="X555" s="4"/>
      <c r="Y555" s="4"/>
    </row>
    <row r="556" spans="2:25" ht="12.75" customHeight="1">
      <c r="B556" s="15"/>
      <c r="C556" s="24"/>
      <c r="E556" s="14"/>
      <c r="F556" s="32"/>
      <c r="G556" s="16"/>
      <c r="H556" s="40"/>
      <c r="J556" s="5"/>
      <c r="K556" s="2"/>
      <c r="L556" s="1"/>
      <c r="M556" s="1"/>
      <c r="N556" s="1"/>
      <c r="O556" s="3"/>
      <c r="P556" s="4"/>
      <c r="Q556" s="4"/>
      <c r="R556" s="4"/>
      <c r="S556" s="4"/>
      <c r="T556" s="4"/>
      <c r="U556" s="4"/>
      <c r="V556" s="4"/>
      <c r="W556" s="4"/>
      <c r="X556" s="4"/>
      <c r="Y556" s="4"/>
    </row>
    <row r="557" spans="2:25" ht="12.75" customHeight="1">
      <c r="B557" s="15"/>
      <c r="C557" s="24"/>
      <c r="E557" s="14"/>
      <c r="F557" s="32"/>
      <c r="G557" s="16"/>
      <c r="H557" s="40"/>
      <c r="J557" s="5"/>
      <c r="K557" s="2"/>
      <c r="L557" s="1"/>
      <c r="M557" s="1"/>
      <c r="N557" s="1"/>
      <c r="O557" s="3"/>
      <c r="P557" s="4"/>
      <c r="Q557" s="4"/>
      <c r="R557" s="4"/>
      <c r="S557" s="4"/>
      <c r="T557" s="4"/>
      <c r="U557" s="4"/>
      <c r="V557" s="4"/>
      <c r="W557" s="4"/>
      <c r="X557" s="4"/>
      <c r="Y557" s="4"/>
    </row>
    <row r="558" spans="2:25" ht="12.75" customHeight="1">
      <c r="B558" s="15"/>
      <c r="C558" s="24"/>
      <c r="E558" s="14"/>
      <c r="F558" s="32"/>
      <c r="G558" s="16"/>
      <c r="H558" s="40"/>
      <c r="J558" s="5"/>
      <c r="K558" s="2"/>
      <c r="L558" s="1"/>
      <c r="M558" s="1"/>
      <c r="N558" s="1"/>
      <c r="O558" s="3"/>
      <c r="P558" s="4"/>
      <c r="Q558" s="4"/>
      <c r="R558" s="4"/>
      <c r="S558" s="4"/>
      <c r="T558" s="4"/>
      <c r="U558" s="4"/>
      <c r="V558" s="4"/>
      <c r="W558" s="4"/>
      <c r="X558" s="4"/>
      <c r="Y558" s="4"/>
    </row>
    <row r="559" spans="2:25" ht="12.75" customHeight="1">
      <c r="B559" s="15"/>
      <c r="C559" s="24"/>
      <c r="E559" s="14"/>
      <c r="F559" s="32"/>
      <c r="G559" s="16"/>
      <c r="H559" s="40"/>
      <c r="J559" s="5"/>
      <c r="K559" s="2"/>
      <c r="L559" s="1"/>
      <c r="M559" s="1"/>
      <c r="N559" s="1"/>
      <c r="O559" s="3"/>
      <c r="P559" s="4"/>
      <c r="Q559" s="4"/>
      <c r="R559" s="4"/>
      <c r="S559" s="4"/>
      <c r="T559" s="4"/>
      <c r="U559" s="4"/>
      <c r="V559" s="4"/>
      <c r="W559" s="4"/>
      <c r="X559" s="4"/>
      <c r="Y559" s="4"/>
    </row>
    <row r="560" spans="2:25" ht="12.75" customHeight="1">
      <c r="B560" s="15"/>
      <c r="C560" s="24"/>
      <c r="E560" s="14"/>
      <c r="F560" s="32"/>
      <c r="G560" s="16"/>
      <c r="H560" s="40"/>
      <c r="J560" s="5"/>
      <c r="K560" s="2"/>
      <c r="L560" s="1"/>
      <c r="M560" s="1"/>
      <c r="N560" s="1"/>
      <c r="O560" s="3"/>
      <c r="P560" s="4"/>
      <c r="Q560" s="4"/>
      <c r="R560" s="4"/>
      <c r="S560" s="4"/>
      <c r="T560" s="4"/>
      <c r="U560" s="4"/>
      <c r="V560" s="4"/>
      <c r="W560" s="4"/>
      <c r="X560" s="4"/>
      <c r="Y560" s="4"/>
    </row>
    <row r="561" spans="2:25" ht="12.75" customHeight="1">
      <c r="B561" s="15"/>
      <c r="C561" s="24"/>
      <c r="E561" s="14"/>
      <c r="F561" s="32"/>
      <c r="G561" s="16"/>
      <c r="H561" s="40"/>
      <c r="J561" s="5"/>
      <c r="K561" s="2"/>
      <c r="L561" s="1"/>
      <c r="M561" s="1"/>
      <c r="N561" s="1"/>
      <c r="O561" s="3"/>
      <c r="P561" s="4"/>
      <c r="Q561" s="4"/>
      <c r="R561" s="4"/>
      <c r="S561" s="4"/>
      <c r="T561" s="4"/>
      <c r="U561" s="4"/>
      <c r="V561" s="4"/>
      <c r="W561" s="4"/>
      <c r="X561" s="4"/>
      <c r="Y561" s="4"/>
    </row>
    <row r="562" spans="2:25" ht="12.75" customHeight="1">
      <c r="B562" s="15"/>
      <c r="C562" s="24"/>
      <c r="E562" s="14"/>
      <c r="F562" s="32"/>
      <c r="G562" s="16"/>
      <c r="H562" s="40"/>
      <c r="J562" s="5"/>
      <c r="K562" s="2"/>
      <c r="L562" s="1"/>
      <c r="M562" s="1"/>
      <c r="N562" s="1"/>
      <c r="O562" s="3"/>
      <c r="P562" s="4"/>
      <c r="Q562" s="4"/>
      <c r="R562" s="4"/>
      <c r="S562" s="4"/>
      <c r="T562" s="4"/>
      <c r="U562" s="4"/>
      <c r="V562" s="4"/>
      <c r="W562" s="4"/>
      <c r="X562" s="4"/>
      <c r="Y562" s="4"/>
    </row>
    <row r="563" spans="2:25" ht="12.75" customHeight="1">
      <c r="B563" s="15"/>
      <c r="C563" s="24"/>
      <c r="E563" s="14"/>
      <c r="F563" s="32"/>
      <c r="G563" s="16"/>
      <c r="H563" s="40"/>
      <c r="J563" s="5"/>
      <c r="K563" s="2"/>
      <c r="L563" s="1"/>
      <c r="M563" s="1"/>
      <c r="N563" s="1"/>
      <c r="O563" s="3"/>
      <c r="P563" s="4"/>
      <c r="Q563" s="4"/>
      <c r="R563" s="4"/>
      <c r="S563" s="4"/>
      <c r="T563" s="4"/>
      <c r="U563" s="4"/>
      <c r="V563" s="4"/>
      <c r="W563" s="4"/>
      <c r="X563" s="4"/>
      <c r="Y563" s="4"/>
    </row>
    <row r="564" spans="2:25" ht="12.75" customHeight="1">
      <c r="B564" s="15"/>
      <c r="C564" s="24"/>
      <c r="E564" s="14"/>
      <c r="F564" s="32"/>
      <c r="G564" s="16"/>
      <c r="H564" s="40"/>
      <c r="J564" s="5"/>
      <c r="K564" s="2"/>
      <c r="L564" s="1"/>
      <c r="M564" s="1"/>
      <c r="N564" s="1"/>
      <c r="O564" s="3"/>
      <c r="P564" s="4"/>
      <c r="Q564" s="4"/>
      <c r="R564" s="4"/>
      <c r="S564" s="4"/>
      <c r="T564" s="4"/>
      <c r="U564" s="4"/>
      <c r="V564" s="4"/>
      <c r="W564" s="4"/>
      <c r="X564" s="4"/>
      <c r="Y564" s="4"/>
    </row>
    <row r="565" spans="2:25" ht="12.75" customHeight="1">
      <c r="B565" s="15"/>
      <c r="C565" s="24"/>
      <c r="E565" s="14"/>
      <c r="F565" s="32"/>
      <c r="G565" s="16"/>
      <c r="H565" s="40"/>
      <c r="J565" s="5"/>
      <c r="K565" s="2"/>
      <c r="L565" s="1"/>
      <c r="M565" s="1"/>
      <c r="N565" s="1"/>
      <c r="O565" s="3"/>
      <c r="P565" s="4"/>
      <c r="Q565" s="4"/>
      <c r="R565" s="4"/>
      <c r="S565" s="4"/>
      <c r="T565" s="4"/>
      <c r="U565" s="4"/>
      <c r="V565" s="4"/>
      <c r="W565" s="4"/>
      <c r="X565" s="4"/>
      <c r="Y565" s="4"/>
    </row>
    <row r="566" spans="2:25" ht="12.75" customHeight="1">
      <c r="B566" s="15"/>
      <c r="C566" s="24"/>
      <c r="E566" s="14"/>
      <c r="F566" s="32"/>
      <c r="G566" s="16"/>
      <c r="H566" s="40"/>
      <c r="J566" s="5"/>
      <c r="K566" s="2"/>
      <c r="L566" s="1"/>
      <c r="M566" s="1"/>
      <c r="N566" s="1"/>
      <c r="O566" s="3"/>
      <c r="P566" s="4"/>
      <c r="Q566" s="4"/>
      <c r="R566" s="4"/>
      <c r="S566" s="4"/>
      <c r="T566" s="4"/>
      <c r="U566" s="4"/>
      <c r="V566" s="4"/>
      <c r="W566" s="4"/>
      <c r="X566" s="4"/>
      <c r="Y566" s="4"/>
    </row>
    <row r="567" spans="2:25" ht="12.75" customHeight="1">
      <c r="B567" s="15"/>
      <c r="C567" s="24"/>
      <c r="E567" s="14"/>
      <c r="F567" s="32"/>
      <c r="G567" s="16"/>
      <c r="H567" s="40"/>
      <c r="J567" s="5"/>
      <c r="K567" s="2"/>
      <c r="L567" s="1"/>
      <c r="M567" s="1"/>
      <c r="N567" s="1"/>
      <c r="O567" s="3"/>
      <c r="P567" s="4"/>
      <c r="Q567" s="4"/>
      <c r="R567" s="4"/>
      <c r="S567" s="4"/>
      <c r="T567" s="4"/>
      <c r="U567" s="4"/>
      <c r="V567" s="4"/>
      <c r="W567" s="4"/>
      <c r="X567" s="4"/>
      <c r="Y567" s="4"/>
    </row>
    <row r="568" spans="2:25" ht="12.75" customHeight="1">
      <c r="B568" s="15"/>
      <c r="C568" s="24"/>
      <c r="E568" s="14"/>
      <c r="F568" s="32"/>
      <c r="G568" s="16"/>
      <c r="H568" s="40"/>
      <c r="J568" s="5"/>
      <c r="K568" s="2"/>
      <c r="L568" s="1"/>
      <c r="M568" s="1"/>
      <c r="N568" s="1"/>
      <c r="O568" s="3"/>
      <c r="P568" s="4"/>
      <c r="Q568" s="4"/>
      <c r="R568" s="4"/>
      <c r="S568" s="4"/>
      <c r="T568" s="4"/>
      <c r="U568" s="4"/>
      <c r="V568" s="4"/>
      <c r="W568" s="4"/>
      <c r="X568" s="4"/>
      <c r="Y568" s="4"/>
    </row>
    <row r="569" spans="2:25" ht="12.75" customHeight="1">
      <c r="B569" s="15"/>
      <c r="C569" s="24"/>
      <c r="E569" s="14"/>
      <c r="F569" s="32"/>
      <c r="G569" s="16"/>
      <c r="H569" s="40"/>
      <c r="J569" s="5"/>
      <c r="K569" s="2"/>
      <c r="L569" s="1"/>
      <c r="M569" s="1"/>
      <c r="N569" s="1"/>
      <c r="O569" s="3"/>
      <c r="P569" s="4"/>
      <c r="Q569" s="4"/>
      <c r="R569" s="4"/>
      <c r="S569" s="4"/>
      <c r="T569" s="4"/>
      <c r="U569" s="4"/>
      <c r="V569" s="4"/>
      <c r="W569" s="4"/>
      <c r="X569" s="4"/>
      <c r="Y569" s="4"/>
    </row>
    <row r="570" spans="2:25" ht="12.75" customHeight="1">
      <c r="B570" s="15"/>
      <c r="C570" s="24"/>
      <c r="E570" s="14"/>
      <c r="F570" s="32"/>
      <c r="G570" s="16"/>
      <c r="H570" s="40"/>
      <c r="J570" s="5"/>
      <c r="K570" s="2"/>
      <c r="L570" s="1"/>
      <c r="M570" s="1"/>
      <c r="N570" s="1"/>
      <c r="O570" s="3"/>
      <c r="P570" s="4"/>
      <c r="Q570" s="4"/>
      <c r="R570" s="4"/>
      <c r="S570" s="4"/>
      <c r="T570" s="4"/>
      <c r="U570" s="4"/>
      <c r="V570" s="4"/>
      <c r="W570" s="4"/>
      <c r="X570" s="4"/>
      <c r="Y570" s="4"/>
    </row>
    <row r="571" spans="2:25" ht="12.75" customHeight="1">
      <c r="B571" s="15"/>
      <c r="C571" s="24"/>
      <c r="E571" s="14"/>
      <c r="F571" s="32"/>
      <c r="G571" s="16"/>
      <c r="H571" s="40"/>
      <c r="J571" s="5"/>
      <c r="K571" s="2"/>
      <c r="L571" s="1"/>
      <c r="M571" s="1"/>
      <c r="N571" s="1"/>
      <c r="O571" s="3"/>
      <c r="P571" s="4"/>
      <c r="Q571" s="4"/>
      <c r="R571" s="4"/>
      <c r="S571" s="4"/>
      <c r="T571" s="4"/>
      <c r="U571" s="4"/>
      <c r="V571" s="4"/>
      <c r="W571" s="4"/>
      <c r="X571" s="4"/>
      <c r="Y571" s="4"/>
    </row>
    <row r="572" spans="2:25" ht="12.75" customHeight="1">
      <c r="B572" s="15"/>
      <c r="C572" s="24"/>
      <c r="E572" s="14"/>
      <c r="F572" s="32"/>
      <c r="G572" s="16"/>
      <c r="H572" s="40"/>
      <c r="J572" s="5"/>
      <c r="K572" s="2"/>
      <c r="L572" s="1"/>
      <c r="M572" s="1"/>
      <c r="N572" s="1"/>
      <c r="O572" s="3"/>
      <c r="P572" s="4"/>
      <c r="Q572" s="4"/>
      <c r="R572" s="4"/>
      <c r="S572" s="4"/>
      <c r="T572" s="4"/>
      <c r="U572" s="4"/>
      <c r="V572" s="4"/>
      <c r="W572" s="4"/>
      <c r="X572" s="4"/>
      <c r="Y572" s="4"/>
    </row>
    <row r="573" spans="2:25" ht="12.75" customHeight="1">
      <c r="B573" s="15"/>
      <c r="C573" s="24"/>
      <c r="E573" s="14"/>
      <c r="F573" s="32"/>
      <c r="G573" s="16"/>
      <c r="H573" s="40"/>
      <c r="J573" s="5"/>
      <c r="K573" s="2"/>
      <c r="L573" s="1"/>
      <c r="M573" s="1"/>
      <c r="N573" s="1"/>
      <c r="O573" s="3"/>
      <c r="P573" s="4"/>
      <c r="Q573" s="4"/>
      <c r="R573" s="4"/>
      <c r="S573" s="4"/>
      <c r="T573" s="4"/>
      <c r="U573" s="4"/>
      <c r="V573" s="4"/>
      <c r="W573" s="4"/>
      <c r="X573" s="4"/>
      <c r="Y573" s="4"/>
    </row>
    <row r="574" spans="2:25" ht="12.75" customHeight="1">
      <c r="B574" s="15"/>
      <c r="C574" s="24"/>
      <c r="E574" s="14"/>
      <c r="F574" s="32"/>
      <c r="G574" s="16"/>
      <c r="H574" s="40"/>
      <c r="J574" s="5"/>
      <c r="K574" s="2"/>
      <c r="L574" s="1"/>
      <c r="M574" s="1"/>
      <c r="N574" s="1"/>
      <c r="O574" s="3"/>
      <c r="P574" s="4"/>
      <c r="Q574" s="4"/>
      <c r="R574" s="4"/>
      <c r="S574" s="4"/>
      <c r="T574" s="4"/>
      <c r="U574" s="4"/>
      <c r="V574" s="4"/>
      <c r="W574" s="4"/>
      <c r="X574" s="4"/>
      <c r="Y574" s="4"/>
    </row>
    <row r="575" spans="2:25" ht="12.75" customHeight="1">
      <c r="B575" s="15"/>
      <c r="C575" s="24"/>
      <c r="E575" s="14"/>
      <c r="F575" s="32"/>
      <c r="G575" s="16"/>
      <c r="H575" s="40"/>
      <c r="J575" s="5"/>
      <c r="K575" s="2"/>
      <c r="L575" s="1"/>
      <c r="M575" s="1"/>
      <c r="N575" s="1"/>
      <c r="O575" s="3"/>
      <c r="P575" s="4"/>
      <c r="Q575" s="4"/>
      <c r="R575" s="4"/>
      <c r="S575" s="4"/>
      <c r="T575" s="4"/>
      <c r="U575" s="4"/>
      <c r="V575" s="4"/>
      <c r="W575" s="4"/>
      <c r="X575" s="4"/>
      <c r="Y575" s="4"/>
    </row>
    <row r="576" spans="2:25" ht="12.75" customHeight="1">
      <c r="B576" s="15"/>
      <c r="C576" s="24"/>
      <c r="E576" s="14"/>
      <c r="F576" s="32"/>
      <c r="G576" s="16"/>
      <c r="H576" s="40"/>
      <c r="J576" s="5"/>
      <c r="K576" s="2"/>
      <c r="L576" s="1"/>
      <c r="M576" s="1"/>
      <c r="N576" s="1"/>
      <c r="O576" s="3"/>
      <c r="P576" s="4"/>
      <c r="Q576" s="4"/>
      <c r="R576" s="4"/>
      <c r="S576" s="4"/>
      <c r="T576" s="4"/>
      <c r="U576" s="4"/>
      <c r="V576" s="4"/>
      <c r="W576" s="4"/>
      <c r="X576" s="4"/>
      <c r="Y576" s="4"/>
    </row>
    <row r="577" spans="2:25" ht="12.75" customHeight="1">
      <c r="B577" s="15"/>
      <c r="C577" s="24"/>
      <c r="E577" s="14"/>
      <c r="F577" s="32"/>
      <c r="G577" s="16"/>
      <c r="H577" s="40"/>
      <c r="J577" s="5"/>
      <c r="K577" s="2"/>
      <c r="L577" s="1"/>
      <c r="M577" s="1"/>
      <c r="N577" s="1"/>
      <c r="O577" s="3"/>
      <c r="P577" s="4"/>
      <c r="Q577" s="4"/>
      <c r="R577" s="4"/>
      <c r="S577" s="4"/>
      <c r="T577" s="4"/>
      <c r="U577" s="4"/>
      <c r="V577" s="4"/>
      <c r="W577" s="4"/>
      <c r="X577" s="4"/>
      <c r="Y577" s="4"/>
    </row>
    <row r="578" spans="2:25" ht="12.75" customHeight="1">
      <c r="B578" s="15"/>
      <c r="C578" s="24"/>
      <c r="E578" s="14"/>
      <c r="F578" s="32"/>
      <c r="G578" s="16"/>
      <c r="H578" s="40"/>
      <c r="J578" s="5"/>
      <c r="K578" s="2"/>
      <c r="L578" s="1"/>
      <c r="M578" s="1"/>
      <c r="N578" s="1"/>
      <c r="O578" s="3"/>
      <c r="P578" s="4"/>
      <c r="Q578" s="4"/>
      <c r="R578" s="4"/>
      <c r="S578" s="4"/>
      <c r="T578" s="4"/>
      <c r="U578" s="4"/>
      <c r="V578" s="4"/>
      <c r="W578" s="4"/>
      <c r="X578" s="4"/>
      <c r="Y578" s="4"/>
    </row>
    <row r="579" spans="2:25" ht="12.75" customHeight="1">
      <c r="B579" s="15"/>
      <c r="C579" s="24"/>
      <c r="E579" s="14"/>
      <c r="F579" s="32"/>
      <c r="G579" s="16"/>
      <c r="H579" s="40"/>
      <c r="J579" s="5"/>
      <c r="K579" s="2"/>
      <c r="L579" s="1"/>
      <c r="M579" s="1"/>
      <c r="N579" s="1"/>
      <c r="O579" s="3"/>
      <c r="P579" s="4"/>
      <c r="Q579" s="4"/>
      <c r="R579" s="4"/>
      <c r="S579" s="4"/>
      <c r="T579" s="4"/>
      <c r="U579" s="4"/>
      <c r="V579" s="4"/>
      <c r="W579" s="4"/>
      <c r="X579" s="4"/>
      <c r="Y579" s="4"/>
    </row>
    <row r="580" spans="2:25" ht="12.75" customHeight="1">
      <c r="B580" s="15"/>
      <c r="C580" s="24"/>
      <c r="E580" s="14"/>
      <c r="F580" s="32"/>
      <c r="G580" s="16"/>
      <c r="H580" s="40"/>
      <c r="J580" s="5"/>
      <c r="K580" s="2"/>
      <c r="L580" s="1"/>
      <c r="M580" s="1"/>
      <c r="N580" s="1"/>
      <c r="O580" s="3"/>
      <c r="P580" s="4"/>
      <c r="Q580" s="4"/>
      <c r="R580" s="4"/>
      <c r="S580" s="4"/>
      <c r="T580" s="4"/>
      <c r="U580" s="4"/>
      <c r="V580" s="4"/>
      <c r="W580" s="4"/>
      <c r="X580" s="4"/>
      <c r="Y580" s="4"/>
    </row>
    <row r="581" spans="2:25" ht="12.75" customHeight="1">
      <c r="B581" s="15"/>
      <c r="C581" s="24"/>
      <c r="E581" s="14"/>
      <c r="F581" s="32"/>
      <c r="G581" s="16"/>
      <c r="H581" s="40"/>
      <c r="J581" s="5"/>
      <c r="K581" s="2"/>
      <c r="L581" s="1"/>
      <c r="M581" s="1"/>
      <c r="N581" s="1"/>
      <c r="O581" s="3"/>
      <c r="P581" s="4"/>
      <c r="Q581" s="4"/>
      <c r="R581" s="4"/>
      <c r="S581" s="4"/>
      <c r="T581" s="4"/>
      <c r="U581" s="4"/>
      <c r="V581" s="4"/>
      <c r="W581" s="4"/>
      <c r="X581" s="4"/>
      <c r="Y581" s="4"/>
    </row>
    <row r="582" spans="2:25" ht="12.75" customHeight="1">
      <c r="B582" s="15"/>
      <c r="C582" s="24"/>
      <c r="E582" s="14"/>
      <c r="F582" s="32"/>
      <c r="G582" s="16"/>
      <c r="H582" s="40"/>
      <c r="J582" s="5"/>
      <c r="K582" s="2"/>
      <c r="L582" s="1"/>
      <c r="M582" s="1"/>
      <c r="N582" s="1"/>
      <c r="O582" s="3"/>
      <c r="P582" s="4"/>
      <c r="Q582" s="4"/>
      <c r="R582" s="4"/>
      <c r="S582" s="4"/>
      <c r="T582" s="4"/>
      <c r="U582" s="4"/>
      <c r="V582" s="4"/>
      <c r="W582" s="4"/>
      <c r="X582" s="4"/>
      <c r="Y582" s="4"/>
    </row>
    <row r="583" spans="2:25" ht="12.75" customHeight="1">
      <c r="B583" s="15"/>
      <c r="C583" s="24"/>
      <c r="E583" s="14"/>
      <c r="F583" s="32"/>
      <c r="G583" s="16"/>
      <c r="H583" s="40"/>
      <c r="J583" s="5"/>
      <c r="K583" s="2"/>
      <c r="L583" s="1"/>
      <c r="M583" s="1"/>
      <c r="N583" s="1"/>
      <c r="O583" s="3"/>
      <c r="P583" s="4"/>
      <c r="Q583" s="4"/>
      <c r="R583" s="4"/>
      <c r="S583" s="4"/>
      <c r="T583" s="4"/>
      <c r="U583" s="4"/>
      <c r="V583" s="4"/>
      <c r="W583" s="4"/>
      <c r="X583" s="4"/>
      <c r="Y583" s="4"/>
    </row>
    <row r="584" spans="2:25" ht="12.75" customHeight="1">
      <c r="B584" s="15"/>
      <c r="C584" s="24"/>
      <c r="E584" s="14"/>
      <c r="F584" s="32"/>
      <c r="G584" s="16"/>
      <c r="H584" s="40"/>
      <c r="J584" s="5"/>
      <c r="K584" s="2"/>
      <c r="L584" s="1"/>
      <c r="M584" s="1"/>
      <c r="N584" s="1"/>
      <c r="O584" s="3"/>
      <c r="P584" s="4"/>
      <c r="Q584" s="4"/>
      <c r="R584" s="4"/>
      <c r="S584" s="4"/>
      <c r="T584" s="4"/>
      <c r="U584" s="4"/>
      <c r="V584" s="4"/>
      <c r="W584" s="4"/>
      <c r="X584" s="4"/>
      <c r="Y584" s="4"/>
    </row>
    <row r="585" spans="2:25" ht="12.75" customHeight="1">
      <c r="B585" s="15"/>
      <c r="C585" s="24"/>
      <c r="E585" s="14"/>
      <c r="F585" s="32"/>
      <c r="G585" s="16"/>
      <c r="H585" s="40"/>
      <c r="J585" s="5"/>
      <c r="K585" s="2"/>
      <c r="L585" s="1"/>
      <c r="M585" s="1"/>
      <c r="N585" s="1"/>
      <c r="O585" s="3"/>
      <c r="P585" s="4"/>
      <c r="Q585" s="4"/>
      <c r="R585" s="4"/>
      <c r="S585" s="4"/>
      <c r="T585" s="4"/>
      <c r="U585" s="4"/>
      <c r="V585" s="4"/>
      <c r="W585" s="4"/>
      <c r="X585" s="4"/>
      <c r="Y585" s="4"/>
    </row>
    <row r="586" spans="2:25" ht="12.75" customHeight="1">
      <c r="B586" s="15"/>
      <c r="C586" s="24"/>
      <c r="E586" s="14"/>
      <c r="F586" s="32"/>
      <c r="G586" s="16"/>
      <c r="H586" s="40"/>
      <c r="J586" s="5"/>
      <c r="K586" s="2"/>
      <c r="L586" s="1"/>
      <c r="M586" s="1"/>
      <c r="N586" s="1"/>
      <c r="O586" s="3"/>
      <c r="P586" s="4"/>
      <c r="Q586" s="4"/>
      <c r="R586" s="4"/>
      <c r="S586" s="4"/>
      <c r="T586" s="4"/>
      <c r="U586" s="4"/>
      <c r="V586" s="4"/>
      <c r="W586" s="4"/>
      <c r="X586" s="4"/>
      <c r="Y586" s="4"/>
    </row>
    <row r="587" spans="2:25" ht="12.75" customHeight="1">
      <c r="B587" s="15"/>
      <c r="C587" s="24"/>
      <c r="E587" s="14"/>
      <c r="F587" s="32"/>
      <c r="G587" s="16"/>
      <c r="H587" s="40"/>
      <c r="J587" s="5"/>
      <c r="K587" s="2"/>
      <c r="L587" s="1"/>
      <c r="M587" s="1"/>
      <c r="N587" s="1"/>
      <c r="O587" s="3"/>
      <c r="P587" s="4"/>
      <c r="Q587" s="4"/>
      <c r="R587" s="4"/>
      <c r="S587" s="4"/>
      <c r="T587" s="4"/>
      <c r="U587" s="4"/>
      <c r="V587" s="4"/>
      <c r="W587" s="4"/>
      <c r="X587" s="4"/>
      <c r="Y587" s="4"/>
    </row>
    <row r="588" spans="2:25" ht="12.75" customHeight="1">
      <c r="B588" s="15"/>
      <c r="C588" s="24"/>
      <c r="E588" s="14"/>
      <c r="F588" s="32"/>
      <c r="G588" s="16"/>
      <c r="H588" s="40"/>
      <c r="J588" s="5"/>
      <c r="K588" s="2"/>
      <c r="L588" s="1"/>
      <c r="M588" s="1"/>
      <c r="N588" s="1"/>
      <c r="O588" s="3"/>
      <c r="P588" s="4"/>
      <c r="Q588" s="4"/>
      <c r="R588" s="4"/>
      <c r="S588" s="4"/>
      <c r="T588" s="4"/>
      <c r="U588" s="4"/>
      <c r="V588" s="4"/>
      <c r="W588" s="4"/>
      <c r="X588" s="4"/>
      <c r="Y588" s="4"/>
    </row>
    <row r="589" spans="2:25" ht="12.75" customHeight="1">
      <c r="B589" s="15"/>
      <c r="C589" s="24"/>
      <c r="E589" s="14"/>
      <c r="F589" s="32"/>
      <c r="G589" s="16"/>
      <c r="H589" s="40"/>
      <c r="J589" s="5"/>
      <c r="K589" s="2"/>
      <c r="L589" s="1"/>
      <c r="M589" s="1"/>
      <c r="N589" s="1"/>
      <c r="O589" s="3"/>
      <c r="P589" s="4"/>
      <c r="Q589" s="4"/>
      <c r="R589" s="4"/>
      <c r="S589" s="4"/>
      <c r="T589" s="4"/>
      <c r="U589" s="4"/>
      <c r="V589" s="4"/>
      <c r="W589" s="4"/>
      <c r="X589" s="4"/>
      <c r="Y589" s="4"/>
    </row>
    <row r="590" spans="2:25" ht="12.75" customHeight="1">
      <c r="B590" s="15"/>
      <c r="C590" s="24"/>
      <c r="E590" s="14"/>
      <c r="F590" s="32"/>
      <c r="G590" s="16"/>
      <c r="H590" s="40"/>
      <c r="J590" s="5"/>
      <c r="K590" s="2"/>
      <c r="L590" s="1"/>
      <c r="M590" s="1"/>
      <c r="N590" s="1"/>
      <c r="O590" s="3"/>
      <c r="P590" s="4"/>
      <c r="Q590" s="4"/>
      <c r="R590" s="4"/>
      <c r="S590" s="4"/>
      <c r="T590" s="4"/>
      <c r="U590" s="4"/>
      <c r="V590" s="4"/>
      <c r="W590" s="4"/>
      <c r="X590" s="4"/>
      <c r="Y590" s="4"/>
    </row>
    <row r="591" spans="2:25" ht="12.75" customHeight="1">
      <c r="B591" s="15"/>
      <c r="C591" s="24"/>
      <c r="E591" s="14"/>
      <c r="F591" s="32"/>
      <c r="G591" s="16"/>
      <c r="H591" s="40"/>
      <c r="J591" s="5"/>
      <c r="K591" s="2"/>
      <c r="L591" s="1"/>
      <c r="M591" s="1"/>
      <c r="N591" s="1"/>
      <c r="O591" s="3"/>
      <c r="P591" s="4"/>
      <c r="Q591" s="4"/>
      <c r="R591" s="4"/>
      <c r="S591" s="4"/>
      <c r="T591" s="4"/>
      <c r="U591" s="4"/>
      <c r="V591" s="4"/>
      <c r="W591" s="4"/>
      <c r="X591" s="4"/>
      <c r="Y591" s="4"/>
    </row>
    <row r="592" spans="2:25" ht="12.75" customHeight="1">
      <c r="B592" s="15"/>
      <c r="C592" s="24"/>
      <c r="E592" s="14"/>
      <c r="F592" s="32"/>
      <c r="G592" s="16"/>
      <c r="H592" s="40"/>
      <c r="J592" s="5"/>
      <c r="K592" s="2"/>
      <c r="L592" s="1"/>
      <c r="M592" s="1"/>
      <c r="N592" s="1"/>
      <c r="O592" s="3"/>
      <c r="P592" s="4"/>
      <c r="Q592" s="4"/>
      <c r="R592" s="4"/>
      <c r="S592" s="4"/>
      <c r="T592" s="4"/>
      <c r="U592" s="4"/>
      <c r="V592" s="4"/>
      <c r="W592" s="4"/>
      <c r="X592" s="4"/>
      <c r="Y592" s="4"/>
    </row>
    <row r="593" spans="2:25" ht="12.75" customHeight="1">
      <c r="B593" s="15"/>
      <c r="C593" s="24"/>
      <c r="E593" s="14"/>
      <c r="F593" s="32"/>
      <c r="G593" s="16"/>
      <c r="H593" s="40"/>
      <c r="J593" s="5"/>
      <c r="K593" s="2"/>
      <c r="L593" s="1"/>
      <c r="M593" s="1"/>
      <c r="N593" s="1"/>
      <c r="O593" s="3"/>
      <c r="P593" s="4"/>
      <c r="Q593" s="4"/>
      <c r="R593" s="4"/>
      <c r="S593" s="4"/>
      <c r="T593" s="4"/>
      <c r="U593" s="4"/>
      <c r="V593" s="4"/>
      <c r="W593" s="4"/>
      <c r="X593" s="4"/>
      <c r="Y593" s="4"/>
    </row>
    <row r="594" spans="2:25" ht="12.75" customHeight="1">
      <c r="B594" s="15"/>
      <c r="C594" s="24"/>
      <c r="E594" s="14"/>
      <c r="F594" s="32"/>
      <c r="G594" s="16"/>
      <c r="H594" s="40"/>
      <c r="J594" s="5"/>
      <c r="K594" s="2"/>
      <c r="L594" s="1"/>
      <c r="M594" s="1"/>
      <c r="N594" s="1"/>
      <c r="O594" s="3"/>
      <c r="P594" s="4"/>
      <c r="Q594" s="4"/>
      <c r="R594" s="4"/>
      <c r="S594" s="4"/>
      <c r="T594" s="4"/>
      <c r="U594" s="4"/>
      <c r="V594" s="4"/>
      <c r="W594" s="4"/>
      <c r="X594" s="4"/>
      <c r="Y594" s="4"/>
    </row>
    <row r="595" spans="2:25" ht="12.75" customHeight="1">
      <c r="B595" s="15"/>
      <c r="C595" s="24"/>
      <c r="E595" s="14"/>
      <c r="F595" s="32"/>
      <c r="G595" s="16"/>
      <c r="H595" s="40"/>
      <c r="J595" s="5"/>
      <c r="K595" s="2"/>
      <c r="L595" s="1"/>
      <c r="M595" s="1"/>
      <c r="N595" s="1"/>
      <c r="O595" s="3"/>
      <c r="P595" s="4"/>
      <c r="Q595" s="4"/>
      <c r="R595" s="4"/>
      <c r="S595" s="4"/>
      <c r="T595" s="4"/>
      <c r="U595" s="4"/>
      <c r="V595" s="4"/>
      <c r="W595" s="4"/>
      <c r="X595" s="4"/>
      <c r="Y595" s="4"/>
    </row>
    <row r="596" spans="2:25" ht="12.75" customHeight="1">
      <c r="B596" s="15"/>
      <c r="C596" s="24"/>
      <c r="E596" s="14"/>
      <c r="F596" s="32"/>
      <c r="G596" s="16"/>
      <c r="H596" s="40"/>
      <c r="J596" s="5"/>
      <c r="K596" s="2"/>
      <c r="L596" s="1"/>
      <c r="M596" s="1"/>
      <c r="N596" s="1"/>
      <c r="O596" s="3"/>
      <c r="P596" s="4"/>
      <c r="Q596" s="4"/>
      <c r="R596" s="4"/>
      <c r="S596" s="4"/>
      <c r="T596" s="4"/>
      <c r="U596" s="4"/>
      <c r="V596" s="4"/>
      <c r="W596" s="4"/>
      <c r="X596" s="4"/>
      <c r="Y596" s="4"/>
    </row>
    <row r="597" spans="2:25" ht="12.75" customHeight="1">
      <c r="B597" s="15"/>
      <c r="C597" s="24"/>
      <c r="E597" s="14"/>
      <c r="F597" s="32"/>
      <c r="G597" s="16"/>
      <c r="H597" s="40"/>
      <c r="J597" s="5"/>
      <c r="K597" s="2"/>
      <c r="L597" s="1"/>
      <c r="M597" s="1"/>
      <c r="N597" s="1"/>
      <c r="O597" s="3"/>
      <c r="P597" s="4"/>
      <c r="Q597" s="4"/>
      <c r="R597" s="4"/>
      <c r="S597" s="4"/>
      <c r="T597" s="4"/>
      <c r="U597" s="4"/>
      <c r="V597" s="4"/>
      <c r="W597" s="4"/>
      <c r="X597" s="4"/>
      <c r="Y597" s="4"/>
    </row>
    <row r="598" spans="2:25" ht="12.75" customHeight="1">
      <c r="B598" s="15"/>
      <c r="C598" s="24"/>
      <c r="E598" s="14"/>
      <c r="F598" s="32"/>
      <c r="G598" s="16"/>
      <c r="H598" s="40"/>
      <c r="J598" s="5"/>
      <c r="K598" s="2"/>
      <c r="L598" s="1"/>
      <c r="M598" s="1"/>
      <c r="N598" s="1"/>
      <c r="O598" s="3"/>
      <c r="P598" s="4"/>
      <c r="Q598" s="4"/>
      <c r="R598" s="4"/>
      <c r="S598" s="4"/>
      <c r="T598" s="4"/>
      <c r="U598" s="4"/>
      <c r="V598" s="4"/>
      <c r="W598" s="4"/>
      <c r="X598" s="4"/>
      <c r="Y598" s="4"/>
    </row>
    <row r="599" spans="2:25" ht="12.75" customHeight="1">
      <c r="B599" s="15"/>
      <c r="C599" s="24"/>
      <c r="E599" s="14"/>
      <c r="F599" s="32"/>
      <c r="G599" s="16"/>
      <c r="H599" s="40"/>
      <c r="J599" s="5"/>
      <c r="K599" s="2"/>
      <c r="L599" s="1"/>
      <c r="M599" s="1"/>
      <c r="N599" s="1"/>
      <c r="O599" s="3"/>
      <c r="P599" s="4"/>
      <c r="Q599" s="4"/>
      <c r="R599" s="4"/>
      <c r="S599" s="4"/>
      <c r="T599" s="4"/>
      <c r="U599" s="4"/>
      <c r="V599" s="4"/>
      <c r="W599" s="4"/>
      <c r="X599" s="4"/>
      <c r="Y599" s="4"/>
    </row>
    <row r="600" spans="2:25" ht="12.75" customHeight="1">
      <c r="B600" s="15"/>
      <c r="C600" s="24"/>
      <c r="E600" s="14"/>
      <c r="F600" s="32"/>
      <c r="G600" s="16"/>
      <c r="H600" s="40"/>
      <c r="J600" s="5"/>
      <c r="K600" s="2"/>
      <c r="L600" s="1"/>
      <c r="M600" s="1"/>
      <c r="N600" s="1"/>
      <c r="O600" s="3"/>
      <c r="P600" s="4"/>
      <c r="Q600" s="4"/>
      <c r="R600" s="4"/>
      <c r="S600" s="4"/>
      <c r="T600" s="4"/>
      <c r="U600" s="4"/>
      <c r="V600" s="4"/>
      <c r="W600" s="4"/>
      <c r="X600" s="4"/>
      <c r="Y600" s="4"/>
    </row>
    <row r="601" spans="2:25" ht="12.75" customHeight="1">
      <c r="B601" s="15"/>
      <c r="C601" s="24"/>
      <c r="E601" s="14"/>
      <c r="F601" s="32"/>
      <c r="G601" s="16"/>
      <c r="H601" s="40"/>
      <c r="J601" s="5"/>
      <c r="K601" s="2"/>
      <c r="L601" s="1"/>
      <c r="M601" s="1"/>
      <c r="N601" s="1"/>
      <c r="O601" s="3"/>
      <c r="P601" s="4"/>
      <c r="Q601" s="4"/>
      <c r="R601" s="4"/>
      <c r="S601" s="4"/>
      <c r="T601" s="4"/>
      <c r="U601" s="4"/>
      <c r="V601" s="4"/>
      <c r="W601" s="4"/>
      <c r="X601" s="4"/>
      <c r="Y601" s="4"/>
    </row>
    <row r="602" spans="2:25" ht="12.75" customHeight="1">
      <c r="B602" s="15"/>
      <c r="C602" s="24"/>
      <c r="E602" s="14"/>
      <c r="F602" s="32"/>
      <c r="G602" s="16"/>
      <c r="H602" s="40"/>
      <c r="J602" s="5"/>
      <c r="K602" s="2"/>
      <c r="L602" s="1"/>
      <c r="M602" s="1"/>
      <c r="N602" s="1"/>
      <c r="O602" s="3"/>
      <c r="P602" s="4"/>
      <c r="Q602" s="4"/>
      <c r="R602" s="4"/>
      <c r="S602" s="4"/>
      <c r="T602" s="4"/>
      <c r="U602" s="4"/>
      <c r="V602" s="4"/>
      <c r="W602" s="4"/>
      <c r="X602" s="4"/>
      <c r="Y602" s="4"/>
    </row>
    <row r="603" spans="2:25" ht="12.75" customHeight="1">
      <c r="B603" s="15"/>
      <c r="C603" s="24"/>
      <c r="E603" s="14"/>
      <c r="F603" s="32"/>
      <c r="G603" s="16"/>
      <c r="H603" s="40"/>
      <c r="J603" s="5"/>
      <c r="K603" s="2"/>
      <c r="L603" s="1"/>
      <c r="M603" s="1"/>
      <c r="N603" s="1"/>
      <c r="O603" s="3"/>
      <c r="P603" s="4"/>
      <c r="Q603" s="4"/>
      <c r="R603" s="4"/>
      <c r="S603" s="4"/>
      <c r="T603" s="4"/>
      <c r="U603" s="4"/>
      <c r="V603" s="4"/>
      <c r="W603" s="4"/>
      <c r="X603" s="4"/>
      <c r="Y603" s="4"/>
    </row>
    <row r="604" spans="2:25" ht="12.75" customHeight="1">
      <c r="B604" s="15"/>
      <c r="C604" s="24"/>
      <c r="E604" s="14"/>
      <c r="F604" s="32"/>
      <c r="G604" s="16"/>
      <c r="H604" s="40"/>
      <c r="J604" s="5"/>
      <c r="K604" s="2"/>
      <c r="L604" s="1"/>
      <c r="M604" s="1"/>
      <c r="N604" s="1"/>
      <c r="O604" s="3"/>
      <c r="P604" s="4"/>
      <c r="Q604" s="4"/>
      <c r="R604" s="4"/>
      <c r="S604" s="4"/>
      <c r="T604" s="4"/>
      <c r="U604" s="4"/>
      <c r="V604" s="4"/>
      <c r="W604" s="4"/>
      <c r="X604" s="4"/>
      <c r="Y604" s="4"/>
    </row>
    <row r="605" spans="2:25" ht="12.75" customHeight="1">
      <c r="B605" s="15"/>
      <c r="C605" s="24"/>
      <c r="E605" s="14"/>
      <c r="F605" s="32"/>
      <c r="G605" s="16"/>
      <c r="H605" s="40"/>
      <c r="J605" s="5"/>
      <c r="K605" s="2"/>
      <c r="L605" s="1"/>
      <c r="M605" s="1"/>
      <c r="N605" s="1"/>
      <c r="O605" s="3"/>
      <c r="P605" s="4"/>
      <c r="Q605" s="4"/>
      <c r="R605" s="4"/>
      <c r="S605" s="4"/>
      <c r="T605" s="4"/>
      <c r="U605" s="4"/>
      <c r="V605" s="4"/>
      <c r="W605" s="4"/>
      <c r="X605" s="4"/>
      <c r="Y605" s="4"/>
    </row>
    <row r="606" spans="2:25" ht="12.75" customHeight="1">
      <c r="B606" s="15"/>
      <c r="C606" s="24"/>
      <c r="E606" s="14"/>
      <c r="F606" s="32"/>
      <c r="G606" s="16"/>
      <c r="H606" s="40"/>
      <c r="J606" s="5"/>
      <c r="K606" s="2"/>
      <c r="L606" s="1"/>
      <c r="M606" s="1"/>
      <c r="N606" s="1"/>
      <c r="O606" s="3"/>
      <c r="P606" s="4"/>
      <c r="Q606" s="4"/>
      <c r="R606" s="4"/>
      <c r="S606" s="4"/>
      <c r="T606" s="4"/>
      <c r="U606" s="4"/>
      <c r="V606" s="4"/>
      <c r="W606" s="4"/>
      <c r="X606" s="4"/>
      <c r="Y606" s="4"/>
    </row>
    <row r="607" spans="2:25" ht="12.75" customHeight="1">
      <c r="B607" s="15"/>
      <c r="C607" s="24"/>
      <c r="E607" s="14"/>
      <c r="F607" s="32"/>
      <c r="G607" s="16"/>
      <c r="H607" s="40"/>
      <c r="J607" s="5"/>
      <c r="K607" s="2"/>
      <c r="L607" s="1"/>
      <c r="M607" s="1"/>
      <c r="N607" s="1"/>
      <c r="O607" s="3"/>
      <c r="P607" s="4"/>
      <c r="Q607" s="4"/>
      <c r="R607" s="4"/>
      <c r="S607" s="4"/>
      <c r="T607" s="4"/>
      <c r="U607" s="4"/>
      <c r="V607" s="4"/>
      <c r="W607" s="4"/>
      <c r="X607" s="4"/>
      <c r="Y607" s="4"/>
    </row>
    <row r="608" spans="2:25" ht="12.75" customHeight="1">
      <c r="B608" s="15"/>
      <c r="C608" s="24"/>
      <c r="E608" s="14"/>
      <c r="F608" s="32"/>
      <c r="G608" s="16"/>
      <c r="H608" s="40"/>
      <c r="J608" s="5"/>
      <c r="K608" s="2"/>
      <c r="L608" s="1"/>
      <c r="M608" s="1"/>
      <c r="N608" s="1"/>
      <c r="O608" s="3"/>
      <c r="P608" s="4"/>
      <c r="Q608" s="4"/>
      <c r="R608" s="4"/>
      <c r="S608" s="4"/>
      <c r="T608" s="4"/>
      <c r="U608" s="4"/>
      <c r="V608" s="4"/>
      <c r="W608" s="4"/>
      <c r="X608" s="4"/>
      <c r="Y608" s="4"/>
    </row>
    <row r="609" spans="2:25" ht="12.75" customHeight="1">
      <c r="B609" s="15"/>
      <c r="C609" s="24"/>
      <c r="E609" s="14"/>
      <c r="F609" s="32"/>
      <c r="G609" s="16"/>
      <c r="H609" s="40"/>
      <c r="J609" s="5"/>
      <c r="K609" s="2"/>
      <c r="L609" s="1"/>
      <c r="M609" s="1"/>
      <c r="N609" s="1"/>
      <c r="O609" s="3"/>
      <c r="P609" s="4"/>
      <c r="Q609" s="4"/>
      <c r="R609" s="4"/>
      <c r="S609" s="4"/>
      <c r="T609" s="4"/>
      <c r="U609" s="4"/>
      <c r="V609" s="4"/>
      <c r="W609" s="4"/>
      <c r="X609" s="4"/>
      <c r="Y609" s="4"/>
    </row>
    <row r="610" spans="2:25" ht="12.75" customHeight="1">
      <c r="B610" s="15"/>
      <c r="C610" s="24"/>
      <c r="E610" s="14"/>
      <c r="F610" s="32"/>
      <c r="G610" s="16"/>
      <c r="H610" s="40"/>
      <c r="J610" s="5"/>
      <c r="K610" s="2"/>
      <c r="L610" s="1"/>
      <c r="M610" s="1"/>
      <c r="N610" s="1"/>
      <c r="O610" s="3"/>
      <c r="P610" s="4"/>
      <c r="Q610" s="4"/>
      <c r="R610" s="4"/>
      <c r="S610" s="4"/>
      <c r="T610" s="4"/>
      <c r="U610" s="4"/>
      <c r="V610" s="4"/>
      <c r="W610" s="4"/>
      <c r="X610" s="4"/>
      <c r="Y610" s="4"/>
    </row>
    <row r="611" spans="2:25" ht="12.75" customHeight="1">
      <c r="B611" s="15"/>
      <c r="C611" s="24"/>
      <c r="E611" s="14"/>
      <c r="F611" s="32"/>
      <c r="G611" s="16"/>
      <c r="H611" s="40"/>
      <c r="J611" s="5"/>
      <c r="K611" s="2"/>
      <c r="L611" s="1"/>
      <c r="M611" s="1"/>
      <c r="N611" s="1"/>
      <c r="O611" s="3"/>
      <c r="P611" s="4"/>
      <c r="Q611" s="4"/>
      <c r="R611" s="4"/>
      <c r="S611" s="4"/>
      <c r="T611" s="4"/>
      <c r="U611" s="4"/>
      <c r="V611" s="4"/>
      <c r="W611" s="4"/>
      <c r="X611" s="4"/>
      <c r="Y611" s="4"/>
    </row>
    <row r="612" spans="2:25" ht="12.75" customHeight="1">
      <c r="B612" s="15"/>
      <c r="C612" s="24"/>
      <c r="E612" s="14"/>
      <c r="F612" s="32"/>
      <c r="G612" s="16"/>
      <c r="H612" s="40"/>
      <c r="J612" s="5"/>
      <c r="K612" s="2"/>
      <c r="L612" s="1"/>
      <c r="M612" s="1"/>
      <c r="N612" s="1"/>
      <c r="O612" s="3"/>
      <c r="P612" s="4"/>
      <c r="Q612" s="4"/>
      <c r="R612" s="4"/>
      <c r="S612" s="4"/>
      <c r="T612" s="4"/>
      <c r="U612" s="4"/>
      <c r="V612" s="4"/>
      <c r="W612" s="4"/>
      <c r="X612" s="4"/>
      <c r="Y612" s="4"/>
    </row>
    <row r="613" spans="2:25" ht="12.75" customHeight="1">
      <c r="B613" s="15"/>
      <c r="C613" s="24"/>
      <c r="E613" s="14"/>
      <c r="F613" s="32"/>
      <c r="G613" s="16"/>
      <c r="H613" s="40"/>
      <c r="J613" s="5"/>
      <c r="K613" s="2"/>
      <c r="L613" s="1"/>
      <c r="M613" s="1"/>
      <c r="N613" s="1"/>
      <c r="O613" s="3"/>
      <c r="P613" s="4"/>
      <c r="Q613" s="4"/>
      <c r="R613" s="4"/>
      <c r="S613" s="4"/>
      <c r="T613" s="4"/>
      <c r="U613" s="4"/>
      <c r="V613" s="4"/>
      <c r="W613" s="4"/>
      <c r="X613" s="4"/>
      <c r="Y613" s="4"/>
    </row>
    <row r="614" spans="2:25" ht="12.75" customHeight="1">
      <c r="B614" s="15"/>
      <c r="C614" s="24"/>
      <c r="E614" s="14"/>
      <c r="F614" s="32"/>
      <c r="G614" s="16"/>
      <c r="H614" s="40"/>
      <c r="J614" s="5"/>
      <c r="K614" s="2"/>
      <c r="L614" s="1"/>
      <c r="M614" s="1"/>
      <c r="N614" s="1"/>
      <c r="O614" s="3"/>
      <c r="P614" s="4"/>
      <c r="Q614" s="4"/>
      <c r="R614" s="4"/>
      <c r="S614" s="4"/>
      <c r="T614" s="4"/>
      <c r="U614" s="4"/>
      <c r="V614" s="4"/>
      <c r="W614" s="4"/>
      <c r="X614" s="4"/>
      <c r="Y614" s="4"/>
    </row>
    <row r="615" spans="2:25" ht="12.75" customHeight="1">
      <c r="B615" s="15"/>
      <c r="C615" s="24"/>
      <c r="E615" s="14"/>
      <c r="F615" s="32"/>
      <c r="G615" s="16"/>
      <c r="H615" s="40"/>
      <c r="J615" s="5"/>
      <c r="K615" s="2"/>
      <c r="L615" s="1"/>
      <c r="M615" s="1"/>
      <c r="N615" s="1"/>
      <c r="O615" s="3"/>
      <c r="P615" s="4"/>
      <c r="Q615" s="4"/>
      <c r="R615" s="4"/>
      <c r="S615" s="4"/>
      <c r="T615" s="4"/>
      <c r="U615" s="4"/>
      <c r="V615" s="4"/>
      <c r="W615" s="4"/>
      <c r="X615" s="4"/>
      <c r="Y615" s="4"/>
    </row>
    <row r="616" spans="2:25" ht="12.75" customHeight="1">
      <c r="B616" s="15"/>
      <c r="C616" s="24"/>
      <c r="E616" s="14"/>
      <c r="F616" s="32"/>
      <c r="G616" s="16"/>
      <c r="H616" s="40"/>
      <c r="J616" s="5"/>
      <c r="K616" s="2"/>
      <c r="L616" s="1"/>
      <c r="M616" s="1"/>
      <c r="N616" s="1"/>
      <c r="O616" s="3"/>
      <c r="P616" s="4"/>
      <c r="Q616" s="4"/>
      <c r="R616" s="4"/>
      <c r="S616" s="4"/>
      <c r="T616" s="4"/>
      <c r="U616" s="4"/>
      <c r="V616" s="4"/>
      <c r="W616" s="4"/>
      <c r="X616" s="4"/>
      <c r="Y616" s="4"/>
    </row>
    <row r="617" spans="2:25" ht="12.75" customHeight="1">
      <c r="B617" s="15"/>
      <c r="C617" s="24"/>
      <c r="E617" s="14"/>
      <c r="F617" s="32"/>
      <c r="G617" s="16"/>
      <c r="H617" s="40"/>
      <c r="J617" s="5"/>
      <c r="K617" s="2"/>
      <c r="L617" s="1"/>
      <c r="M617" s="1"/>
      <c r="N617" s="1"/>
      <c r="O617" s="3"/>
      <c r="P617" s="4"/>
      <c r="Q617" s="4"/>
      <c r="R617" s="4"/>
      <c r="S617" s="4"/>
      <c r="T617" s="4"/>
      <c r="U617" s="4"/>
      <c r="V617" s="4"/>
      <c r="W617" s="4"/>
      <c r="X617" s="4"/>
      <c r="Y617" s="4"/>
    </row>
    <row r="618" spans="2:25" ht="12.75" customHeight="1">
      <c r="B618" s="15"/>
      <c r="C618" s="24"/>
      <c r="E618" s="14"/>
      <c r="F618" s="32"/>
      <c r="G618" s="16"/>
      <c r="H618" s="40"/>
      <c r="J618" s="5"/>
      <c r="K618" s="2"/>
      <c r="L618" s="1"/>
      <c r="M618" s="1"/>
      <c r="N618" s="1"/>
      <c r="O618" s="3"/>
      <c r="P618" s="4"/>
      <c r="Q618" s="4"/>
      <c r="R618" s="4"/>
      <c r="S618" s="4"/>
      <c r="T618" s="4"/>
      <c r="U618" s="4"/>
      <c r="V618" s="4"/>
      <c r="W618" s="4"/>
      <c r="X618" s="4"/>
      <c r="Y618" s="4"/>
    </row>
    <row r="619" spans="2:25" ht="12.75" customHeight="1">
      <c r="B619" s="15"/>
      <c r="C619" s="24"/>
      <c r="E619" s="14"/>
      <c r="F619" s="32"/>
      <c r="G619" s="16"/>
      <c r="H619" s="40"/>
      <c r="J619" s="5"/>
      <c r="K619" s="2"/>
      <c r="L619" s="1"/>
      <c r="M619" s="1"/>
      <c r="N619" s="1"/>
      <c r="O619" s="3"/>
      <c r="P619" s="4"/>
      <c r="Q619" s="4"/>
      <c r="R619" s="4"/>
      <c r="S619" s="4"/>
      <c r="T619" s="4"/>
      <c r="U619" s="4"/>
      <c r="V619" s="4"/>
      <c r="W619" s="4"/>
      <c r="X619" s="4"/>
      <c r="Y619" s="4"/>
    </row>
    <row r="620" spans="2:25" ht="12.75" customHeight="1">
      <c r="B620" s="15"/>
      <c r="C620" s="24"/>
      <c r="E620" s="14"/>
      <c r="F620" s="32"/>
      <c r="G620" s="16"/>
      <c r="H620" s="40"/>
      <c r="J620" s="5"/>
      <c r="K620" s="2"/>
      <c r="L620" s="1"/>
      <c r="M620" s="1"/>
      <c r="N620" s="1"/>
      <c r="O620" s="3"/>
      <c r="P620" s="4"/>
      <c r="Q620" s="4"/>
      <c r="R620" s="4"/>
      <c r="S620" s="4"/>
      <c r="T620" s="4"/>
      <c r="U620" s="4"/>
      <c r="V620" s="4"/>
      <c r="W620" s="4"/>
      <c r="X620" s="4"/>
      <c r="Y620" s="4"/>
    </row>
    <row r="621" spans="2:25" ht="12.75" customHeight="1">
      <c r="B621" s="15"/>
      <c r="C621" s="24"/>
      <c r="E621" s="14"/>
      <c r="F621" s="32"/>
      <c r="G621" s="16"/>
      <c r="H621" s="40"/>
      <c r="J621" s="5"/>
      <c r="K621" s="2"/>
      <c r="L621" s="1"/>
      <c r="M621" s="1"/>
      <c r="N621" s="1"/>
      <c r="O621" s="3"/>
      <c r="P621" s="4"/>
      <c r="Q621" s="4"/>
      <c r="R621" s="4"/>
      <c r="S621" s="4"/>
      <c r="T621" s="4"/>
      <c r="U621" s="4"/>
      <c r="V621" s="4"/>
      <c r="W621" s="4"/>
      <c r="X621" s="4"/>
      <c r="Y621" s="4"/>
    </row>
    <row r="622" spans="2:25" ht="12.75" customHeight="1">
      <c r="B622" s="15"/>
      <c r="C622" s="24"/>
      <c r="E622" s="14"/>
      <c r="F622" s="32"/>
      <c r="G622" s="16"/>
      <c r="H622" s="40"/>
      <c r="J622" s="5"/>
      <c r="K622" s="2"/>
      <c r="L622" s="1"/>
      <c r="M622" s="1"/>
      <c r="N622" s="1"/>
      <c r="O622" s="3"/>
      <c r="P622" s="4"/>
      <c r="Q622" s="4"/>
      <c r="R622" s="4"/>
      <c r="S622" s="4"/>
      <c r="T622" s="4"/>
      <c r="U622" s="4"/>
      <c r="V622" s="4"/>
      <c r="W622" s="4"/>
      <c r="X622" s="4"/>
      <c r="Y622" s="4"/>
    </row>
    <row r="623" spans="2:25" ht="12.75" customHeight="1">
      <c r="B623" s="15"/>
      <c r="C623" s="24"/>
      <c r="E623" s="14"/>
      <c r="F623" s="32"/>
      <c r="G623" s="16"/>
      <c r="H623" s="40"/>
      <c r="J623" s="5"/>
      <c r="K623" s="2"/>
      <c r="L623" s="1"/>
      <c r="M623" s="1"/>
      <c r="N623" s="1"/>
      <c r="O623" s="3"/>
      <c r="P623" s="4"/>
      <c r="Q623" s="4"/>
      <c r="R623" s="4"/>
      <c r="S623" s="4"/>
      <c r="T623" s="4"/>
      <c r="U623" s="4"/>
      <c r="V623" s="4"/>
      <c r="W623" s="4"/>
      <c r="X623" s="4"/>
      <c r="Y623" s="4"/>
    </row>
    <row r="624" spans="2:25" ht="12.75" customHeight="1">
      <c r="B624" s="15"/>
      <c r="C624" s="24"/>
      <c r="E624" s="14"/>
      <c r="F624" s="32"/>
      <c r="G624" s="16"/>
      <c r="H624" s="40"/>
      <c r="J624" s="5"/>
      <c r="K624" s="2"/>
      <c r="L624" s="1"/>
      <c r="M624" s="1"/>
      <c r="N624" s="1"/>
      <c r="O624" s="3"/>
      <c r="P624" s="4"/>
      <c r="Q624" s="4"/>
      <c r="R624" s="4"/>
      <c r="S624" s="4"/>
      <c r="T624" s="4"/>
      <c r="U624" s="4"/>
      <c r="V624" s="4"/>
      <c r="W624" s="4"/>
      <c r="X624" s="4"/>
      <c r="Y624" s="4"/>
    </row>
    <row r="625" spans="2:25" ht="12.75" customHeight="1">
      <c r="B625" s="15"/>
      <c r="C625" s="24"/>
      <c r="E625" s="14"/>
      <c r="F625" s="32"/>
      <c r="G625" s="16"/>
      <c r="H625" s="40"/>
      <c r="J625" s="5"/>
      <c r="K625" s="2"/>
      <c r="L625" s="1"/>
      <c r="M625" s="1"/>
      <c r="N625" s="1"/>
      <c r="O625" s="3"/>
      <c r="P625" s="4"/>
      <c r="Q625" s="4"/>
      <c r="R625" s="4"/>
      <c r="S625" s="4"/>
      <c r="T625" s="4"/>
      <c r="U625" s="4"/>
      <c r="V625" s="4"/>
      <c r="W625" s="4"/>
      <c r="X625" s="4"/>
      <c r="Y625" s="4"/>
    </row>
    <row r="626" spans="2:25" ht="12.75" customHeight="1">
      <c r="B626" s="15"/>
      <c r="C626" s="24"/>
      <c r="E626" s="14"/>
      <c r="F626" s="32"/>
      <c r="G626" s="16"/>
      <c r="H626" s="40"/>
      <c r="J626" s="5"/>
      <c r="K626" s="2"/>
      <c r="L626" s="1"/>
      <c r="M626" s="1"/>
      <c r="N626" s="1"/>
      <c r="O626" s="3"/>
      <c r="P626" s="4"/>
      <c r="Q626" s="4"/>
      <c r="R626" s="4"/>
      <c r="S626" s="4"/>
      <c r="T626" s="4"/>
      <c r="U626" s="4"/>
      <c r="V626" s="4"/>
      <c r="W626" s="4"/>
      <c r="X626" s="4"/>
      <c r="Y626" s="4"/>
    </row>
    <row r="627" spans="2:25" ht="12.75" customHeight="1">
      <c r="B627" s="15"/>
      <c r="C627" s="24"/>
      <c r="E627" s="14"/>
      <c r="F627" s="32"/>
      <c r="G627" s="16"/>
      <c r="H627" s="40"/>
      <c r="J627" s="5"/>
      <c r="K627" s="2"/>
      <c r="L627" s="1"/>
      <c r="M627" s="1"/>
      <c r="N627" s="1"/>
      <c r="O627" s="3"/>
      <c r="P627" s="4"/>
      <c r="Q627" s="4"/>
      <c r="R627" s="4"/>
      <c r="S627" s="4"/>
      <c r="T627" s="4"/>
      <c r="U627" s="4"/>
      <c r="V627" s="4"/>
      <c r="W627" s="4"/>
      <c r="X627" s="4"/>
      <c r="Y627" s="4"/>
    </row>
    <row r="628" spans="2:25" ht="12.75" customHeight="1">
      <c r="B628" s="15"/>
      <c r="C628" s="24"/>
      <c r="E628" s="14"/>
      <c r="F628" s="32"/>
      <c r="G628" s="16"/>
      <c r="H628" s="40"/>
      <c r="J628" s="5"/>
      <c r="K628" s="2"/>
      <c r="L628" s="1"/>
      <c r="M628" s="1"/>
      <c r="N628" s="1"/>
      <c r="O628" s="3"/>
      <c r="P628" s="4"/>
      <c r="Q628" s="4"/>
      <c r="R628" s="4"/>
      <c r="S628" s="4"/>
      <c r="T628" s="4"/>
      <c r="U628" s="4"/>
      <c r="V628" s="4"/>
      <c r="W628" s="4"/>
      <c r="X628" s="4"/>
      <c r="Y628" s="4"/>
    </row>
    <row r="629" spans="2:25" ht="12.75" customHeight="1">
      <c r="B629" s="15"/>
      <c r="C629" s="24"/>
      <c r="E629" s="14"/>
      <c r="F629" s="32"/>
      <c r="G629" s="16"/>
      <c r="H629" s="40"/>
      <c r="J629" s="5"/>
      <c r="K629" s="2"/>
      <c r="L629" s="1"/>
      <c r="M629" s="1"/>
      <c r="N629" s="1"/>
      <c r="O629" s="3"/>
      <c r="P629" s="4"/>
      <c r="Q629" s="4"/>
      <c r="R629" s="4"/>
      <c r="S629" s="4"/>
      <c r="T629" s="4"/>
      <c r="U629" s="4"/>
      <c r="V629" s="4"/>
      <c r="W629" s="4"/>
      <c r="X629" s="4"/>
      <c r="Y629" s="4"/>
    </row>
    <row r="630" spans="2:25" ht="12.75" customHeight="1">
      <c r="B630" s="15"/>
      <c r="C630" s="24"/>
      <c r="E630" s="14"/>
      <c r="F630" s="32"/>
      <c r="G630" s="16"/>
      <c r="H630" s="40"/>
      <c r="J630" s="5"/>
      <c r="K630" s="2"/>
      <c r="L630" s="1"/>
      <c r="M630" s="1"/>
      <c r="N630" s="1"/>
      <c r="O630" s="3"/>
      <c r="P630" s="4"/>
      <c r="Q630" s="4"/>
      <c r="R630" s="4"/>
      <c r="S630" s="4"/>
      <c r="T630" s="4"/>
      <c r="U630" s="4"/>
      <c r="V630" s="4"/>
      <c r="W630" s="4"/>
      <c r="X630" s="4"/>
      <c r="Y630" s="4"/>
    </row>
    <row r="631" spans="2:25" ht="12.75" customHeight="1">
      <c r="B631" s="15"/>
      <c r="C631" s="24"/>
      <c r="E631" s="14"/>
      <c r="F631" s="32"/>
      <c r="G631" s="16"/>
      <c r="H631" s="40"/>
      <c r="J631" s="5"/>
      <c r="K631" s="2"/>
      <c r="L631" s="1"/>
      <c r="M631" s="1"/>
      <c r="N631" s="1"/>
      <c r="O631" s="3"/>
      <c r="P631" s="4"/>
      <c r="Q631" s="4"/>
      <c r="R631" s="4"/>
      <c r="S631" s="4"/>
      <c r="T631" s="4"/>
      <c r="U631" s="4"/>
      <c r="V631" s="4"/>
      <c r="W631" s="4"/>
      <c r="X631" s="4"/>
      <c r="Y631" s="4"/>
    </row>
    <row r="632" spans="2:25" ht="12.75" customHeight="1">
      <c r="B632" s="15"/>
      <c r="C632" s="24"/>
      <c r="E632" s="14"/>
      <c r="F632" s="32"/>
      <c r="G632" s="16"/>
      <c r="H632" s="40"/>
      <c r="J632" s="5"/>
      <c r="K632" s="2"/>
      <c r="L632" s="1"/>
      <c r="M632" s="1"/>
      <c r="N632" s="1"/>
      <c r="O632" s="3"/>
      <c r="P632" s="4"/>
      <c r="Q632" s="4"/>
      <c r="R632" s="4"/>
      <c r="S632" s="4"/>
      <c r="T632" s="4"/>
      <c r="U632" s="4"/>
      <c r="V632" s="4"/>
      <c r="W632" s="4"/>
      <c r="X632" s="4"/>
      <c r="Y632" s="4"/>
    </row>
    <row r="633" spans="2:25" ht="12.75" customHeight="1">
      <c r="B633" s="15"/>
      <c r="C633" s="24"/>
      <c r="E633" s="14"/>
      <c r="F633" s="32"/>
      <c r="G633" s="16"/>
      <c r="H633" s="40"/>
      <c r="J633" s="5"/>
      <c r="K633" s="2"/>
      <c r="L633" s="1"/>
      <c r="M633" s="1"/>
      <c r="N633" s="1"/>
      <c r="O633" s="3"/>
      <c r="P633" s="4"/>
      <c r="Q633" s="4"/>
      <c r="R633" s="4"/>
      <c r="S633" s="4"/>
      <c r="T633" s="4"/>
      <c r="U633" s="4"/>
      <c r="V633" s="4"/>
      <c r="W633" s="4"/>
      <c r="X633" s="4"/>
      <c r="Y633" s="4"/>
    </row>
    <row r="634" spans="2:25" ht="12.75" customHeight="1">
      <c r="B634" s="15"/>
      <c r="C634" s="24"/>
      <c r="E634" s="14"/>
      <c r="F634" s="32"/>
      <c r="G634" s="16"/>
      <c r="H634" s="40"/>
      <c r="J634" s="5"/>
      <c r="K634" s="2"/>
      <c r="L634" s="1"/>
      <c r="M634" s="1"/>
      <c r="N634" s="1"/>
      <c r="O634" s="3"/>
      <c r="P634" s="4"/>
      <c r="Q634" s="4"/>
      <c r="R634" s="4"/>
      <c r="S634" s="4"/>
      <c r="T634" s="4"/>
      <c r="U634" s="4"/>
      <c r="V634" s="4"/>
      <c r="W634" s="4"/>
      <c r="X634" s="4"/>
      <c r="Y634" s="4"/>
    </row>
    <row r="635" spans="2:25" ht="12.75" customHeight="1">
      <c r="B635" s="15"/>
      <c r="C635" s="24"/>
      <c r="E635" s="14"/>
      <c r="F635" s="32"/>
      <c r="G635" s="16"/>
      <c r="H635" s="40"/>
      <c r="J635" s="5"/>
      <c r="K635" s="2"/>
      <c r="L635" s="1"/>
      <c r="M635" s="1"/>
      <c r="N635" s="1"/>
      <c r="O635" s="3"/>
      <c r="P635" s="4"/>
      <c r="Q635" s="4"/>
      <c r="R635" s="4"/>
      <c r="S635" s="4"/>
      <c r="T635" s="4"/>
      <c r="U635" s="4"/>
      <c r="V635" s="4"/>
      <c r="W635" s="4"/>
      <c r="X635" s="4"/>
      <c r="Y635" s="4"/>
    </row>
    <row r="636" spans="2:25" ht="12.75" customHeight="1">
      <c r="B636" s="15"/>
      <c r="C636" s="24"/>
      <c r="E636" s="14"/>
      <c r="F636" s="32"/>
      <c r="G636" s="16"/>
      <c r="H636" s="40"/>
      <c r="J636" s="5"/>
      <c r="K636" s="2"/>
      <c r="L636" s="1"/>
      <c r="M636" s="1"/>
      <c r="N636" s="1"/>
      <c r="O636" s="3"/>
      <c r="P636" s="4"/>
      <c r="Q636" s="4"/>
      <c r="R636" s="4"/>
      <c r="S636" s="4"/>
      <c r="T636" s="4"/>
      <c r="U636" s="4"/>
      <c r="V636" s="4"/>
      <c r="W636" s="4"/>
      <c r="X636" s="4"/>
      <c r="Y636" s="4"/>
    </row>
    <row r="637" spans="2:25" ht="12.75" customHeight="1">
      <c r="B637" s="15"/>
      <c r="C637" s="24"/>
      <c r="E637" s="14"/>
      <c r="F637" s="32"/>
      <c r="G637" s="16"/>
      <c r="H637" s="40"/>
      <c r="J637" s="5"/>
      <c r="K637" s="2"/>
      <c r="L637" s="1"/>
      <c r="M637" s="1"/>
      <c r="N637" s="1"/>
      <c r="O637" s="3"/>
      <c r="P637" s="4"/>
      <c r="Q637" s="4"/>
      <c r="R637" s="4"/>
      <c r="S637" s="4"/>
      <c r="T637" s="4"/>
      <c r="U637" s="4"/>
      <c r="V637" s="4"/>
      <c r="W637" s="4"/>
      <c r="X637" s="4"/>
      <c r="Y637" s="4"/>
    </row>
    <row r="638" spans="2:25" ht="12.75" customHeight="1">
      <c r="B638" s="15"/>
      <c r="C638" s="24"/>
      <c r="E638" s="14"/>
      <c r="F638" s="32"/>
      <c r="G638" s="16"/>
      <c r="H638" s="40"/>
      <c r="J638" s="5"/>
      <c r="K638" s="2"/>
      <c r="L638" s="1"/>
      <c r="M638" s="1"/>
      <c r="N638" s="1"/>
      <c r="O638" s="3"/>
      <c r="P638" s="4"/>
      <c r="Q638" s="4"/>
      <c r="R638" s="4"/>
      <c r="S638" s="4"/>
      <c r="T638" s="4"/>
      <c r="U638" s="4"/>
      <c r="V638" s="4"/>
      <c r="W638" s="4"/>
      <c r="X638" s="4"/>
      <c r="Y638" s="4"/>
    </row>
    <row r="639" spans="2:25" ht="12.75" customHeight="1">
      <c r="B639" s="15"/>
      <c r="C639" s="24"/>
      <c r="E639" s="14"/>
      <c r="F639" s="32"/>
      <c r="G639" s="16"/>
      <c r="H639" s="40"/>
      <c r="J639" s="5"/>
      <c r="K639" s="2"/>
      <c r="L639" s="1"/>
      <c r="M639" s="1"/>
      <c r="N639" s="1"/>
      <c r="O639" s="3"/>
      <c r="P639" s="4"/>
      <c r="Q639" s="4"/>
      <c r="R639" s="4"/>
      <c r="S639" s="4"/>
      <c r="T639" s="4"/>
      <c r="U639" s="4"/>
      <c r="V639" s="4"/>
      <c r="W639" s="4"/>
      <c r="X639" s="4"/>
      <c r="Y639" s="4"/>
    </row>
    <row r="640" spans="2:25" ht="12.75" customHeight="1">
      <c r="B640" s="15"/>
      <c r="C640" s="24"/>
      <c r="E640" s="14"/>
      <c r="F640" s="32"/>
      <c r="G640" s="16"/>
      <c r="H640" s="40"/>
      <c r="J640" s="5"/>
      <c r="K640" s="2"/>
      <c r="L640" s="1"/>
      <c r="M640" s="1"/>
      <c r="N640" s="1"/>
      <c r="O640" s="3"/>
      <c r="P640" s="4"/>
      <c r="Q640" s="4"/>
      <c r="R640" s="4"/>
      <c r="S640" s="4"/>
      <c r="T640" s="4"/>
      <c r="U640" s="4"/>
      <c r="V640" s="4"/>
      <c r="W640" s="4"/>
      <c r="X640" s="4"/>
      <c r="Y640" s="4"/>
    </row>
    <row r="641" spans="2:25" ht="12.75" customHeight="1">
      <c r="B641" s="15"/>
      <c r="C641" s="24"/>
      <c r="E641" s="14"/>
      <c r="F641" s="32"/>
      <c r="G641" s="16"/>
      <c r="H641" s="40"/>
      <c r="J641" s="5"/>
      <c r="K641" s="2"/>
      <c r="L641" s="1"/>
      <c r="M641" s="1"/>
      <c r="N641" s="1"/>
      <c r="O641" s="3"/>
      <c r="P641" s="4"/>
      <c r="Q641" s="4"/>
      <c r="R641" s="4"/>
      <c r="S641" s="4"/>
      <c r="T641" s="4"/>
      <c r="U641" s="4"/>
      <c r="V641" s="4"/>
      <c r="W641" s="4"/>
      <c r="X641" s="4"/>
      <c r="Y641" s="4"/>
    </row>
    <row r="642" spans="2:25" ht="12.75" customHeight="1">
      <c r="B642" s="15"/>
      <c r="C642" s="24"/>
      <c r="E642" s="14"/>
      <c r="F642" s="32"/>
      <c r="G642" s="16"/>
      <c r="H642" s="40"/>
      <c r="J642" s="5"/>
      <c r="K642" s="2"/>
      <c r="L642" s="1"/>
      <c r="M642" s="1"/>
      <c r="N642" s="1"/>
      <c r="O642" s="3"/>
      <c r="P642" s="4"/>
      <c r="Q642" s="4"/>
      <c r="R642" s="4"/>
      <c r="S642" s="4"/>
      <c r="T642" s="4"/>
      <c r="U642" s="4"/>
      <c r="V642" s="4"/>
      <c r="W642" s="4"/>
      <c r="X642" s="4"/>
      <c r="Y642" s="4"/>
    </row>
    <row r="643" spans="2:25" ht="12.75" customHeight="1">
      <c r="B643" s="15"/>
      <c r="C643" s="24"/>
      <c r="E643" s="14"/>
      <c r="F643" s="32"/>
      <c r="G643" s="16"/>
      <c r="H643" s="40"/>
      <c r="J643" s="5"/>
      <c r="K643" s="2"/>
      <c r="L643" s="1"/>
      <c r="M643" s="1"/>
      <c r="N643" s="1"/>
      <c r="O643" s="3"/>
      <c r="P643" s="4"/>
      <c r="Q643" s="4"/>
      <c r="R643" s="4"/>
      <c r="S643" s="4"/>
      <c r="T643" s="4"/>
      <c r="U643" s="4"/>
      <c r="V643" s="4"/>
      <c r="W643" s="4"/>
      <c r="X643" s="4"/>
      <c r="Y643" s="4"/>
    </row>
    <row r="644" spans="2:25" ht="12.75" customHeight="1">
      <c r="B644" s="15"/>
      <c r="C644" s="24"/>
      <c r="E644" s="14"/>
      <c r="F644" s="32"/>
      <c r="G644" s="16"/>
      <c r="H644" s="40"/>
      <c r="J644" s="5"/>
      <c r="K644" s="2"/>
      <c r="L644" s="1"/>
      <c r="M644" s="1"/>
      <c r="N644" s="1"/>
      <c r="O644" s="3"/>
      <c r="P644" s="4"/>
      <c r="Q644" s="4"/>
      <c r="R644" s="4"/>
      <c r="S644" s="4"/>
      <c r="T644" s="4"/>
      <c r="U644" s="4"/>
      <c r="V644" s="4"/>
      <c r="W644" s="4"/>
      <c r="X644" s="4"/>
      <c r="Y644" s="4"/>
    </row>
    <row r="645" spans="2:25" ht="12.75" customHeight="1">
      <c r="B645" s="15"/>
      <c r="C645" s="24"/>
      <c r="E645" s="14"/>
      <c r="F645" s="32"/>
      <c r="G645" s="16"/>
      <c r="H645" s="40"/>
      <c r="J645" s="5"/>
      <c r="K645" s="2"/>
      <c r="L645" s="1"/>
      <c r="M645" s="1"/>
      <c r="N645" s="1"/>
      <c r="O645" s="3"/>
      <c r="P645" s="4"/>
      <c r="Q645" s="4"/>
      <c r="R645" s="4"/>
      <c r="S645" s="4"/>
      <c r="T645" s="4"/>
      <c r="U645" s="4"/>
      <c r="V645" s="4"/>
      <c r="W645" s="4"/>
      <c r="X645" s="4"/>
      <c r="Y645" s="4"/>
    </row>
    <row r="646" spans="2:25" ht="12.75" customHeight="1">
      <c r="B646" s="15"/>
      <c r="C646" s="24"/>
      <c r="E646" s="14"/>
      <c r="F646" s="32"/>
      <c r="G646" s="16"/>
      <c r="H646" s="40"/>
      <c r="J646" s="5"/>
      <c r="K646" s="2"/>
      <c r="L646" s="1"/>
      <c r="M646" s="1"/>
      <c r="N646" s="1"/>
      <c r="O646" s="3"/>
      <c r="P646" s="4"/>
      <c r="Q646" s="4"/>
      <c r="R646" s="4"/>
      <c r="S646" s="4"/>
      <c r="T646" s="4"/>
      <c r="U646" s="4"/>
      <c r="V646" s="4"/>
      <c r="W646" s="4"/>
      <c r="X646" s="4"/>
      <c r="Y646" s="4"/>
    </row>
    <row r="647" spans="2:25" ht="12.75" customHeight="1">
      <c r="B647" s="15"/>
      <c r="C647" s="24"/>
      <c r="E647" s="14"/>
      <c r="F647" s="32"/>
      <c r="G647" s="16"/>
      <c r="H647" s="40"/>
      <c r="J647" s="5"/>
      <c r="K647" s="2"/>
      <c r="L647" s="1"/>
      <c r="M647" s="1"/>
      <c r="N647" s="1"/>
      <c r="O647" s="3"/>
      <c r="P647" s="4"/>
      <c r="Q647" s="4"/>
      <c r="R647" s="4"/>
      <c r="S647" s="4"/>
      <c r="T647" s="4"/>
      <c r="U647" s="4"/>
      <c r="V647" s="4"/>
      <c r="W647" s="4"/>
      <c r="X647" s="4"/>
      <c r="Y647" s="4"/>
    </row>
    <row r="648" spans="2:25" ht="12.75" customHeight="1">
      <c r="B648" s="15"/>
      <c r="C648" s="24"/>
      <c r="E648" s="14"/>
      <c r="F648" s="32"/>
      <c r="G648" s="16"/>
      <c r="H648" s="40"/>
      <c r="J648" s="5"/>
      <c r="K648" s="2"/>
      <c r="L648" s="1"/>
      <c r="M648" s="1"/>
      <c r="N648" s="1"/>
      <c r="O648" s="3"/>
      <c r="P648" s="4"/>
      <c r="Q648" s="4"/>
      <c r="R648" s="4"/>
      <c r="S648" s="4"/>
      <c r="T648" s="4"/>
      <c r="U648" s="4"/>
      <c r="V648" s="4"/>
      <c r="W648" s="4"/>
      <c r="X648" s="4"/>
      <c r="Y648" s="4"/>
    </row>
    <row r="649" spans="2:25" ht="12.75" customHeight="1">
      <c r="B649" s="15"/>
      <c r="C649" s="24"/>
      <c r="E649" s="14"/>
      <c r="F649" s="32"/>
      <c r="G649" s="16"/>
      <c r="H649" s="40"/>
      <c r="J649" s="5"/>
      <c r="K649" s="2"/>
      <c r="L649" s="1"/>
      <c r="M649" s="1"/>
      <c r="N649" s="1"/>
      <c r="O649" s="3"/>
      <c r="P649" s="4"/>
      <c r="Q649" s="4"/>
      <c r="R649" s="4"/>
      <c r="S649" s="4"/>
      <c r="T649" s="4"/>
      <c r="U649" s="4"/>
      <c r="V649" s="4"/>
      <c r="W649" s="4"/>
      <c r="X649" s="4"/>
      <c r="Y649" s="4"/>
    </row>
    <row r="650" spans="2:25" ht="12.75" customHeight="1">
      <c r="B650" s="15"/>
      <c r="C650" s="24"/>
      <c r="E650" s="14"/>
      <c r="F650" s="32"/>
      <c r="G650" s="16"/>
      <c r="H650" s="40"/>
      <c r="J650" s="5"/>
      <c r="K650" s="2"/>
      <c r="L650" s="1"/>
      <c r="M650" s="1"/>
      <c r="N650" s="1"/>
      <c r="O650" s="3"/>
      <c r="P650" s="4"/>
      <c r="Q650" s="4"/>
      <c r="R650" s="4"/>
      <c r="S650" s="4"/>
      <c r="T650" s="4"/>
      <c r="U650" s="4"/>
      <c r="V650" s="4"/>
      <c r="W650" s="4"/>
      <c r="X650" s="4"/>
      <c r="Y650" s="4"/>
    </row>
    <row r="651" spans="2:25" ht="12.75" customHeight="1">
      <c r="B651" s="15"/>
      <c r="C651" s="24"/>
      <c r="E651" s="14"/>
      <c r="F651" s="32"/>
      <c r="G651" s="16"/>
      <c r="H651" s="40"/>
      <c r="J651" s="5"/>
      <c r="K651" s="2"/>
      <c r="L651" s="1"/>
      <c r="M651" s="1"/>
      <c r="N651" s="1"/>
      <c r="O651" s="3"/>
      <c r="P651" s="4"/>
      <c r="Q651" s="4"/>
      <c r="R651" s="4"/>
      <c r="S651" s="4"/>
      <c r="T651" s="4"/>
      <c r="U651" s="4"/>
      <c r="V651" s="4"/>
      <c r="W651" s="4"/>
      <c r="X651" s="4"/>
      <c r="Y651" s="4"/>
    </row>
    <row r="652" spans="2:25" ht="12.75" customHeight="1">
      <c r="B652" s="15"/>
      <c r="C652" s="24"/>
      <c r="E652" s="14"/>
      <c r="F652" s="32"/>
      <c r="G652" s="16"/>
      <c r="H652" s="40"/>
      <c r="J652" s="5"/>
      <c r="K652" s="2"/>
      <c r="L652" s="1"/>
      <c r="M652" s="1"/>
      <c r="N652" s="1"/>
      <c r="O652" s="3"/>
      <c r="P652" s="4"/>
      <c r="Q652" s="4"/>
      <c r="R652" s="4"/>
      <c r="S652" s="4"/>
      <c r="T652" s="4"/>
      <c r="U652" s="4"/>
      <c r="V652" s="4"/>
      <c r="W652" s="4"/>
      <c r="X652" s="4"/>
      <c r="Y652" s="4"/>
    </row>
    <row r="653" spans="2:25" ht="12.75" customHeight="1">
      <c r="B653" s="15"/>
      <c r="C653" s="24"/>
      <c r="E653" s="14"/>
      <c r="F653" s="32"/>
      <c r="G653" s="16"/>
      <c r="H653" s="40"/>
      <c r="J653" s="5"/>
      <c r="K653" s="2"/>
      <c r="L653" s="1"/>
      <c r="M653" s="1"/>
      <c r="N653" s="1"/>
      <c r="O653" s="3"/>
      <c r="P653" s="4"/>
      <c r="Q653" s="4"/>
      <c r="R653" s="4"/>
      <c r="S653" s="4"/>
      <c r="T653" s="4"/>
      <c r="U653" s="4"/>
      <c r="V653" s="4"/>
      <c r="W653" s="4"/>
      <c r="X653" s="4"/>
      <c r="Y653" s="4"/>
    </row>
    <row r="654" spans="2:25" ht="12.75" customHeight="1">
      <c r="B654" s="15"/>
      <c r="C654" s="24"/>
      <c r="E654" s="14"/>
      <c r="F654" s="32"/>
      <c r="G654" s="16"/>
      <c r="H654" s="40"/>
      <c r="J654" s="5"/>
      <c r="K654" s="2"/>
      <c r="L654" s="1"/>
      <c r="M654" s="1"/>
      <c r="N654" s="1"/>
      <c r="O654" s="3"/>
      <c r="P654" s="4"/>
      <c r="Q654" s="4"/>
      <c r="R654" s="4"/>
      <c r="S654" s="4"/>
      <c r="T654" s="4"/>
      <c r="U654" s="4"/>
      <c r="V654" s="4"/>
      <c r="W654" s="4"/>
      <c r="X654" s="4"/>
      <c r="Y654" s="4"/>
    </row>
    <row r="655" spans="2:25" ht="12.75" customHeight="1">
      <c r="B655" s="15"/>
      <c r="C655" s="24"/>
      <c r="E655" s="14"/>
      <c r="F655" s="32"/>
      <c r="G655" s="16"/>
      <c r="H655" s="40"/>
      <c r="J655" s="5"/>
      <c r="K655" s="2"/>
      <c r="L655" s="1"/>
      <c r="M655" s="1"/>
      <c r="N655" s="1"/>
      <c r="O655" s="3"/>
      <c r="P655" s="4"/>
      <c r="Q655" s="4"/>
      <c r="R655" s="4"/>
      <c r="S655" s="4"/>
      <c r="T655" s="4"/>
      <c r="U655" s="4"/>
      <c r="V655" s="4"/>
      <c r="W655" s="4"/>
      <c r="X655" s="4"/>
      <c r="Y655" s="4"/>
    </row>
    <row r="656" spans="2:25" ht="12.75" customHeight="1">
      <c r="B656" s="15"/>
      <c r="C656" s="24"/>
      <c r="E656" s="14"/>
      <c r="F656" s="32"/>
      <c r="G656" s="16"/>
      <c r="H656" s="40"/>
      <c r="J656" s="5"/>
      <c r="K656" s="2"/>
      <c r="L656" s="1"/>
      <c r="M656" s="1"/>
      <c r="N656" s="1"/>
      <c r="O656" s="3"/>
      <c r="P656" s="4"/>
      <c r="Q656" s="4"/>
      <c r="R656" s="4"/>
      <c r="S656" s="4"/>
      <c r="T656" s="4"/>
      <c r="U656" s="4"/>
      <c r="V656" s="4"/>
      <c r="W656" s="4"/>
      <c r="X656" s="4"/>
      <c r="Y656" s="4"/>
    </row>
    <row r="657" spans="2:25" ht="12.75" customHeight="1">
      <c r="B657" s="15"/>
      <c r="C657" s="24"/>
      <c r="E657" s="14"/>
      <c r="F657" s="32"/>
      <c r="G657" s="16"/>
      <c r="H657" s="40"/>
      <c r="J657" s="5"/>
      <c r="K657" s="2"/>
      <c r="L657" s="1"/>
      <c r="M657" s="1"/>
      <c r="N657" s="1"/>
      <c r="O657" s="3"/>
      <c r="P657" s="4"/>
      <c r="Q657" s="4"/>
      <c r="R657" s="4"/>
      <c r="S657" s="4"/>
      <c r="T657" s="4"/>
      <c r="U657" s="4"/>
      <c r="V657" s="4"/>
      <c r="W657" s="4"/>
      <c r="X657" s="4"/>
      <c r="Y657" s="4"/>
    </row>
    <row r="658" spans="2:25" ht="12.75" customHeight="1">
      <c r="B658" s="15"/>
      <c r="C658" s="24"/>
      <c r="E658" s="14"/>
      <c r="F658" s="32"/>
      <c r="G658" s="16"/>
      <c r="H658" s="40"/>
      <c r="J658" s="5"/>
      <c r="K658" s="2"/>
      <c r="L658" s="1"/>
      <c r="M658" s="1"/>
      <c r="N658" s="1"/>
      <c r="O658" s="3"/>
      <c r="P658" s="4"/>
      <c r="Q658" s="4"/>
      <c r="R658" s="4"/>
      <c r="S658" s="4"/>
      <c r="T658" s="4"/>
      <c r="U658" s="4"/>
      <c r="V658" s="4"/>
      <c r="W658" s="4"/>
      <c r="X658" s="4"/>
      <c r="Y658" s="4"/>
    </row>
    <row r="659" spans="2:25" ht="12.75" customHeight="1">
      <c r="B659" s="15"/>
      <c r="C659" s="24"/>
      <c r="E659" s="14"/>
      <c r="F659" s="32"/>
      <c r="G659" s="16"/>
      <c r="H659" s="40"/>
      <c r="J659" s="5"/>
      <c r="K659" s="2"/>
      <c r="L659" s="1"/>
      <c r="M659" s="1"/>
      <c r="N659" s="1"/>
      <c r="O659" s="3"/>
      <c r="P659" s="4"/>
      <c r="Q659" s="4"/>
      <c r="R659" s="4"/>
      <c r="S659" s="4"/>
      <c r="T659" s="4"/>
      <c r="U659" s="4"/>
      <c r="V659" s="4"/>
      <c r="W659" s="4"/>
      <c r="X659" s="4"/>
      <c r="Y659" s="4"/>
    </row>
    <row r="660" spans="2:25" ht="12.75" customHeight="1">
      <c r="B660" s="15"/>
      <c r="C660" s="24"/>
      <c r="E660" s="14"/>
      <c r="F660" s="32"/>
      <c r="G660" s="16"/>
      <c r="H660" s="40"/>
      <c r="J660" s="5"/>
      <c r="K660" s="2"/>
      <c r="L660" s="1"/>
      <c r="M660" s="1"/>
      <c r="N660" s="1"/>
      <c r="O660" s="3"/>
      <c r="P660" s="4"/>
      <c r="Q660" s="4"/>
      <c r="R660" s="4"/>
      <c r="S660" s="4"/>
      <c r="T660" s="4"/>
      <c r="U660" s="4"/>
      <c r="V660" s="4"/>
      <c r="W660" s="4"/>
      <c r="X660" s="4"/>
      <c r="Y660" s="4"/>
    </row>
    <row r="661" spans="2:25" ht="12.75" customHeight="1">
      <c r="B661" s="15"/>
      <c r="C661" s="24"/>
      <c r="E661" s="14"/>
      <c r="F661" s="32"/>
      <c r="G661" s="16"/>
      <c r="H661" s="40"/>
      <c r="J661" s="5"/>
      <c r="K661" s="2"/>
      <c r="L661" s="1"/>
      <c r="M661" s="1"/>
      <c r="N661" s="1"/>
      <c r="O661" s="3"/>
      <c r="P661" s="4"/>
      <c r="Q661" s="4"/>
      <c r="R661" s="4"/>
      <c r="S661" s="4"/>
      <c r="T661" s="4"/>
      <c r="U661" s="4"/>
      <c r="V661" s="4"/>
      <c r="W661" s="4"/>
      <c r="X661" s="4"/>
      <c r="Y661" s="4"/>
    </row>
    <row r="662" spans="2:25" ht="12.75" customHeight="1">
      <c r="B662" s="15"/>
      <c r="C662" s="24"/>
      <c r="E662" s="14"/>
      <c r="F662" s="32"/>
      <c r="G662" s="16"/>
      <c r="H662" s="40"/>
      <c r="J662" s="5"/>
      <c r="K662" s="2"/>
      <c r="L662" s="1"/>
      <c r="M662" s="1"/>
      <c r="N662" s="1"/>
      <c r="O662" s="3"/>
      <c r="P662" s="4"/>
      <c r="Q662" s="4"/>
      <c r="R662" s="4"/>
      <c r="S662" s="4"/>
      <c r="T662" s="4"/>
      <c r="U662" s="4"/>
      <c r="V662" s="4"/>
      <c r="W662" s="4"/>
      <c r="X662" s="4"/>
      <c r="Y662" s="4"/>
    </row>
    <row r="663" spans="2:25" ht="12.75" customHeight="1">
      <c r="B663" s="15"/>
      <c r="C663" s="24"/>
      <c r="E663" s="14"/>
      <c r="F663" s="32"/>
      <c r="G663" s="16"/>
      <c r="H663" s="40"/>
      <c r="J663" s="5"/>
      <c r="K663" s="2"/>
      <c r="L663" s="1"/>
      <c r="M663" s="1"/>
      <c r="N663" s="1"/>
      <c r="O663" s="3"/>
      <c r="P663" s="4"/>
      <c r="Q663" s="4"/>
      <c r="R663" s="4"/>
      <c r="S663" s="4"/>
      <c r="T663" s="4"/>
      <c r="U663" s="4"/>
      <c r="V663" s="4"/>
      <c r="W663" s="4"/>
      <c r="X663" s="4"/>
      <c r="Y663" s="4"/>
    </row>
    <row r="664" spans="2:25" ht="12.75" customHeight="1">
      <c r="B664" s="15"/>
      <c r="C664" s="24"/>
      <c r="E664" s="14"/>
      <c r="F664" s="32"/>
      <c r="G664" s="16"/>
      <c r="H664" s="40"/>
      <c r="J664" s="5"/>
      <c r="K664" s="2"/>
      <c r="L664" s="1"/>
      <c r="M664" s="1"/>
      <c r="N664" s="1"/>
      <c r="O664" s="3"/>
      <c r="P664" s="4"/>
      <c r="Q664" s="4"/>
      <c r="R664" s="4"/>
      <c r="S664" s="4"/>
      <c r="T664" s="4"/>
      <c r="U664" s="4"/>
      <c r="V664" s="4"/>
      <c r="W664" s="4"/>
      <c r="X664" s="4"/>
      <c r="Y664" s="4"/>
    </row>
    <row r="665" spans="2:25" ht="12.75" customHeight="1">
      <c r="B665" s="15"/>
      <c r="C665" s="24"/>
      <c r="E665" s="14"/>
      <c r="F665" s="32"/>
      <c r="G665" s="16"/>
      <c r="H665" s="40"/>
      <c r="J665" s="5"/>
      <c r="K665" s="2"/>
      <c r="L665" s="1"/>
      <c r="M665" s="1"/>
      <c r="N665" s="1"/>
      <c r="O665" s="3"/>
      <c r="P665" s="4"/>
      <c r="Q665" s="4"/>
      <c r="R665" s="4"/>
      <c r="S665" s="4"/>
      <c r="T665" s="4"/>
      <c r="U665" s="4"/>
      <c r="V665" s="4"/>
      <c r="W665" s="4"/>
      <c r="X665" s="4"/>
      <c r="Y665" s="4"/>
    </row>
    <row r="666" spans="2:25" ht="12.75" customHeight="1">
      <c r="B666" s="15"/>
      <c r="C666" s="24"/>
      <c r="E666" s="14"/>
      <c r="F666" s="32"/>
      <c r="G666" s="16"/>
      <c r="H666" s="40"/>
      <c r="J666" s="5"/>
      <c r="K666" s="2"/>
      <c r="L666" s="1"/>
      <c r="M666" s="1"/>
      <c r="N666" s="1"/>
      <c r="O666" s="3"/>
      <c r="P666" s="4"/>
      <c r="Q666" s="4"/>
      <c r="R666" s="4"/>
      <c r="S666" s="4"/>
      <c r="T666" s="4"/>
      <c r="U666" s="4"/>
      <c r="V666" s="4"/>
      <c r="W666" s="4"/>
      <c r="X666" s="4"/>
      <c r="Y666" s="4"/>
    </row>
    <row r="667" spans="2:25" ht="12.75" customHeight="1">
      <c r="B667" s="15"/>
      <c r="C667" s="24"/>
      <c r="E667" s="14"/>
      <c r="F667" s="32"/>
      <c r="G667" s="16"/>
      <c r="H667" s="40"/>
      <c r="J667" s="5"/>
      <c r="K667" s="2"/>
      <c r="L667" s="1"/>
      <c r="M667" s="1"/>
      <c r="N667" s="1"/>
      <c r="O667" s="3"/>
      <c r="P667" s="4"/>
      <c r="Q667" s="4"/>
      <c r="R667" s="4"/>
      <c r="S667" s="4"/>
      <c r="T667" s="4"/>
      <c r="U667" s="4"/>
      <c r="V667" s="4"/>
      <c r="W667" s="4"/>
      <c r="X667" s="4"/>
      <c r="Y667" s="4"/>
    </row>
    <row r="668" spans="2:25" ht="12.75" customHeight="1">
      <c r="B668" s="15"/>
      <c r="C668" s="24"/>
      <c r="E668" s="14"/>
      <c r="F668" s="32"/>
      <c r="G668" s="16"/>
      <c r="H668" s="40"/>
      <c r="J668" s="5"/>
      <c r="K668" s="2"/>
      <c r="L668" s="1"/>
      <c r="M668" s="1"/>
      <c r="N668" s="1"/>
      <c r="O668" s="3"/>
      <c r="P668" s="4"/>
      <c r="Q668" s="4"/>
      <c r="R668" s="4"/>
      <c r="S668" s="4"/>
      <c r="T668" s="4"/>
      <c r="U668" s="4"/>
      <c r="V668" s="4"/>
      <c r="W668" s="4"/>
      <c r="X668" s="4"/>
      <c r="Y668" s="4"/>
    </row>
    <row r="669" spans="2:25" ht="12.75" customHeight="1">
      <c r="B669" s="15"/>
      <c r="C669" s="24"/>
      <c r="E669" s="14"/>
      <c r="F669" s="32"/>
      <c r="G669" s="16"/>
      <c r="H669" s="40"/>
      <c r="J669" s="5"/>
      <c r="K669" s="2"/>
      <c r="L669" s="1"/>
      <c r="M669" s="1"/>
      <c r="N669" s="1"/>
      <c r="O669" s="3"/>
      <c r="P669" s="4"/>
      <c r="Q669" s="4"/>
      <c r="R669" s="4"/>
      <c r="S669" s="4"/>
      <c r="T669" s="4"/>
      <c r="U669" s="4"/>
      <c r="V669" s="4"/>
      <c r="W669" s="4"/>
      <c r="X669" s="4"/>
      <c r="Y669" s="4"/>
    </row>
    <row r="670" spans="2:25" ht="12.75" customHeight="1">
      <c r="B670" s="15"/>
      <c r="C670" s="24"/>
      <c r="E670" s="14"/>
      <c r="F670" s="32"/>
      <c r="G670" s="16"/>
      <c r="H670" s="40"/>
      <c r="J670" s="5"/>
      <c r="K670" s="2"/>
      <c r="L670" s="1"/>
      <c r="M670" s="1"/>
      <c r="N670" s="1"/>
      <c r="O670" s="3"/>
      <c r="P670" s="4"/>
      <c r="Q670" s="4"/>
      <c r="R670" s="4"/>
      <c r="S670" s="4"/>
      <c r="T670" s="4"/>
      <c r="U670" s="4"/>
      <c r="V670" s="4"/>
      <c r="W670" s="4"/>
      <c r="X670" s="4"/>
      <c r="Y670" s="4"/>
    </row>
    <row r="671" spans="2:25" ht="12.75" customHeight="1">
      <c r="B671" s="15"/>
      <c r="C671" s="24"/>
      <c r="E671" s="14"/>
      <c r="F671" s="32"/>
      <c r="G671" s="16"/>
      <c r="H671" s="40"/>
      <c r="J671" s="5"/>
      <c r="K671" s="2"/>
      <c r="L671" s="1"/>
      <c r="M671" s="1"/>
      <c r="N671" s="1"/>
      <c r="O671" s="3"/>
      <c r="P671" s="4"/>
      <c r="Q671" s="4"/>
      <c r="R671" s="4"/>
      <c r="S671" s="4"/>
      <c r="T671" s="4"/>
      <c r="U671" s="4"/>
      <c r="V671" s="4"/>
      <c r="W671" s="4"/>
      <c r="X671" s="4"/>
      <c r="Y671" s="4"/>
    </row>
    <row r="672" spans="2:25" ht="12.75" customHeight="1">
      <c r="B672" s="15"/>
      <c r="C672" s="24"/>
      <c r="E672" s="14"/>
      <c r="F672" s="32"/>
      <c r="G672" s="16"/>
      <c r="H672" s="40"/>
      <c r="J672" s="5"/>
      <c r="K672" s="2"/>
      <c r="L672" s="1"/>
      <c r="M672" s="1"/>
      <c r="N672" s="1"/>
      <c r="O672" s="3"/>
      <c r="P672" s="4"/>
      <c r="Q672" s="4"/>
      <c r="R672" s="4"/>
      <c r="S672" s="4"/>
      <c r="T672" s="4"/>
      <c r="U672" s="4"/>
      <c r="V672" s="4"/>
      <c r="W672" s="4"/>
      <c r="X672" s="4"/>
      <c r="Y672" s="4"/>
    </row>
    <row r="673" spans="2:25" ht="12.75" customHeight="1">
      <c r="B673" s="15"/>
      <c r="C673" s="24"/>
      <c r="E673" s="14"/>
      <c r="F673" s="32"/>
      <c r="G673" s="16"/>
      <c r="H673" s="40"/>
      <c r="J673" s="5"/>
      <c r="K673" s="2"/>
      <c r="L673" s="1"/>
      <c r="M673" s="1"/>
      <c r="N673" s="1"/>
      <c r="O673" s="3"/>
      <c r="P673" s="4"/>
      <c r="Q673" s="4"/>
      <c r="R673" s="4"/>
      <c r="S673" s="4"/>
      <c r="T673" s="4"/>
      <c r="U673" s="4"/>
      <c r="V673" s="4"/>
      <c r="W673" s="4"/>
      <c r="X673" s="4"/>
      <c r="Y673" s="4"/>
    </row>
    <row r="674" spans="2:25" ht="12.75" customHeight="1">
      <c r="B674" s="15"/>
      <c r="C674" s="24"/>
      <c r="E674" s="14"/>
      <c r="F674" s="32"/>
      <c r="G674" s="16"/>
      <c r="H674" s="40"/>
      <c r="J674" s="5"/>
      <c r="K674" s="2"/>
      <c r="L674" s="1"/>
      <c r="M674" s="1"/>
      <c r="N674" s="1"/>
      <c r="O674" s="3"/>
      <c r="P674" s="4"/>
      <c r="Q674" s="4"/>
      <c r="R674" s="4"/>
      <c r="S674" s="4"/>
      <c r="T674" s="4"/>
      <c r="U674" s="4"/>
      <c r="V674" s="4"/>
      <c r="W674" s="4"/>
      <c r="X674" s="4"/>
      <c r="Y674" s="4"/>
    </row>
    <row r="675" spans="2:25" ht="12.75" customHeight="1">
      <c r="B675" s="15"/>
      <c r="C675" s="24"/>
      <c r="E675" s="14"/>
      <c r="F675" s="32"/>
      <c r="G675" s="16"/>
      <c r="H675" s="40"/>
      <c r="J675" s="5"/>
      <c r="K675" s="2"/>
      <c r="L675" s="1"/>
      <c r="M675" s="1"/>
      <c r="N675" s="1"/>
      <c r="O675" s="3"/>
      <c r="P675" s="4"/>
      <c r="Q675" s="4"/>
      <c r="R675" s="4"/>
      <c r="S675" s="4"/>
      <c r="T675" s="4"/>
      <c r="U675" s="4"/>
      <c r="V675" s="4"/>
      <c r="W675" s="4"/>
      <c r="X675" s="4"/>
      <c r="Y675" s="4"/>
    </row>
    <row r="676" spans="2:25" ht="12.75" customHeight="1">
      <c r="B676" s="15"/>
      <c r="C676" s="24"/>
      <c r="E676" s="14"/>
      <c r="F676" s="32"/>
      <c r="G676" s="16"/>
      <c r="H676" s="40"/>
      <c r="J676" s="5"/>
      <c r="K676" s="2"/>
      <c r="L676" s="1"/>
      <c r="M676" s="1"/>
      <c r="N676" s="1"/>
      <c r="O676" s="3"/>
      <c r="P676" s="4"/>
      <c r="Q676" s="4"/>
      <c r="R676" s="4"/>
      <c r="S676" s="4"/>
      <c r="T676" s="4"/>
      <c r="U676" s="4"/>
      <c r="V676" s="4"/>
      <c r="W676" s="4"/>
      <c r="X676" s="4"/>
      <c r="Y676" s="4"/>
    </row>
    <row r="677" spans="2:25" ht="12.75" customHeight="1">
      <c r="B677" s="15"/>
      <c r="C677" s="24"/>
      <c r="E677" s="14"/>
      <c r="F677" s="32"/>
      <c r="G677" s="16"/>
      <c r="H677" s="40"/>
      <c r="J677" s="5"/>
      <c r="K677" s="2"/>
      <c r="L677" s="1"/>
      <c r="M677" s="1"/>
      <c r="N677" s="1"/>
      <c r="O677" s="3"/>
      <c r="P677" s="4"/>
      <c r="Q677" s="4"/>
      <c r="R677" s="4"/>
      <c r="S677" s="4"/>
      <c r="T677" s="4"/>
      <c r="U677" s="4"/>
      <c r="V677" s="4"/>
      <c r="W677" s="4"/>
      <c r="X677" s="4"/>
      <c r="Y677" s="4"/>
    </row>
    <row r="678" spans="2:25" ht="12.75" customHeight="1">
      <c r="B678" s="15"/>
      <c r="C678" s="24"/>
      <c r="E678" s="14"/>
      <c r="F678" s="32"/>
      <c r="G678" s="16"/>
      <c r="H678" s="40"/>
      <c r="J678" s="5"/>
      <c r="K678" s="2"/>
      <c r="L678" s="1"/>
      <c r="M678" s="1"/>
      <c r="N678" s="1"/>
      <c r="O678" s="3"/>
      <c r="P678" s="4"/>
      <c r="Q678" s="4"/>
      <c r="R678" s="4"/>
      <c r="S678" s="4"/>
      <c r="T678" s="4"/>
      <c r="U678" s="4"/>
      <c r="V678" s="4"/>
      <c r="W678" s="4"/>
      <c r="X678" s="4"/>
      <c r="Y678" s="4"/>
    </row>
    <row r="679" spans="2:25" ht="12.75" customHeight="1">
      <c r="B679" s="15"/>
      <c r="C679" s="24"/>
      <c r="E679" s="14"/>
      <c r="F679" s="32"/>
      <c r="G679" s="16"/>
      <c r="H679" s="40"/>
      <c r="J679" s="5"/>
      <c r="K679" s="2"/>
      <c r="L679" s="1"/>
      <c r="M679" s="1"/>
      <c r="N679" s="1"/>
      <c r="O679" s="3"/>
      <c r="P679" s="4"/>
      <c r="Q679" s="4"/>
      <c r="R679" s="4"/>
      <c r="S679" s="4"/>
      <c r="T679" s="4"/>
      <c r="U679" s="4"/>
      <c r="V679" s="4"/>
      <c r="W679" s="4"/>
      <c r="X679" s="4"/>
      <c r="Y679" s="4"/>
    </row>
    <row r="680" spans="2:25" ht="12.75" customHeight="1">
      <c r="B680" s="15"/>
      <c r="C680" s="24"/>
      <c r="E680" s="14"/>
      <c r="F680" s="32"/>
      <c r="G680" s="16"/>
      <c r="H680" s="40"/>
      <c r="J680" s="5"/>
      <c r="K680" s="2"/>
      <c r="L680" s="1"/>
      <c r="M680" s="1"/>
      <c r="N680" s="1"/>
      <c r="O680" s="3"/>
      <c r="P680" s="4"/>
      <c r="Q680" s="4"/>
      <c r="R680" s="4"/>
      <c r="S680" s="4"/>
      <c r="T680" s="4"/>
      <c r="U680" s="4"/>
      <c r="V680" s="4"/>
      <c r="W680" s="4"/>
      <c r="X680" s="4"/>
      <c r="Y680" s="4"/>
    </row>
    <row r="681" spans="2:25" ht="12.75" customHeight="1">
      <c r="B681" s="15"/>
      <c r="C681" s="24"/>
      <c r="E681" s="14"/>
      <c r="F681" s="32"/>
      <c r="G681" s="16"/>
      <c r="H681" s="40"/>
      <c r="J681" s="5"/>
      <c r="K681" s="2"/>
      <c r="L681" s="1"/>
      <c r="M681" s="1"/>
      <c r="N681" s="1"/>
      <c r="O681" s="3"/>
      <c r="P681" s="4"/>
      <c r="Q681" s="4"/>
      <c r="R681" s="4"/>
      <c r="S681" s="4"/>
      <c r="T681" s="4"/>
      <c r="U681" s="4"/>
      <c r="V681" s="4"/>
      <c r="W681" s="4"/>
      <c r="X681" s="4"/>
      <c r="Y681" s="4"/>
    </row>
    <row r="682" spans="2:25" ht="12.75" customHeight="1">
      <c r="B682" s="15"/>
      <c r="C682" s="24"/>
      <c r="E682" s="14"/>
      <c r="F682" s="32"/>
      <c r="G682" s="16"/>
      <c r="H682" s="40"/>
      <c r="J682" s="5"/>
      <c r="K682" s="2"/>
      <c r="L682" s="1"/>
      <c r="M682" s="1"/>
      <c r="N682" s="1"/>
      <c r="O682" s="3"/>
      <c r="P682" s="4"/>
      <c r="Q682" s="4"/>
      <c r="R682" s="4"/>
      <c r="S682" s="4"/>
      <c r="T682" s="4"/>
      <c r="U682" s="4"/>
      <c r="V682" s="4"/>
      <c r="W682" s="4"/>
      <c r="X682" s="4"/>
      <c r="Y682" s="4"/>
    </row>
    <row r="683" spans="2:25" ht="12.75" customHeight="1">
      <c r="B683" s="15"/>
      <c r="C683" s="24"/>
      <c r="E683" s="14"/>
      <c r="F683" s="32"/>
      <c r="G683" s="16"/>
      <c r="H683" s="40"/>
      <c r="J683" s="5"/>
      <c r="K683" s="2"/>
      <c r="L683" s="1"/>
      <c r="M683" s="1"/>
      <c r="N683" s="1"/>
      <c r="O683" s="3"/>
      <c r="P683" s="4"/>
      <c r="Q683" s="4"/>
      <c r="R683" s="4"/>
      <c r="S683" s="4"/>
      <c r="T683" s="4"/>
      <c r="U683" s="4"/>
      <c r="V683" s="4"/>
      <c r="W683" s="4"/>
      <c r="X683" s="4"/>
      <c r="Y683" s="4"/>
    </row>
    <row r="684" spans="2:25" ht="12.75" customHeight="1">
      <c r="B684" s="15"/>
      <c r="C684" s="24"/>
      <c r="E684" s="14"/>
      <c r="F684" s="32"/>
      <c r="G684" s="16"/>
      <c r="H684" s="40"/>
      <c r="J684" s="5"/>
      <c r="K684" s="2"/>
      <c r="L684" s="1"/>
      <c r="M684" s="1"/>
      <c r="N684" s="1"/>
      <c r="O684" s="3"/>
      <c r="P684" s="4"/>
      <c r="Q684" s="4"/>
      <c r="R684" s="4"/>
      <c r="S684" s="4"/>
      <c r="T684" s="4"/>
      <c r="U684" s="4"/>
      <c r="V684" s="4"/>
      <c r="W684" s="4"/>
      <c r="X684" s="4"/>
      <c r="Y684" s="4"/>
    </row>
    <row r="685" spans="2:25" ht="12.75" customHeight="1">
      <c r="B685" s="15"/>
      <c r="C685" s="24"/>
      <c r="E685" s="14"/>
      <c r="F685" s="32"/>
      <c r="G685" s="16"/>
      <c r="H685" s="40"/>
      <c r="J685" s="5"/>
      <c r="K685" s="2"/>
      <c r="L685" s="1"/>
      <c r="M685" s="1"/>
      <c r="N685" s="1"/>
      <c r="O685" s="3"/>
      <c r="P685" s="4"/>
      <c r="Q685" s="4"/>
      <c r="R685" s="4"/>
      <c r="S685" s="4"/>
      <c r="T685" s="4"/>
      <c r="U685" s="4"/>
      <c r="V685" s="4"/>
      <c r="W685" s="4"/>
      <c r="X685" s="4"/>
      <c r="Y685" s="4"/>
    </row>
    <row r="686" spans="2:25" ht="12.75" customHeight="1">
      <c r="B686" s="15"/>
      <c r="C686" s="24"/>
      <c r="E686" s="14"/>
      <c r="F686" s="32"/>
      <c r="G686" s="16"/>
      <c r="H686" s="40"/>
      <c r="J686" s="5"/>
      <c r="K686" s="2"/>
      <c r="L686" s="1"/>
      <c r="M686" s="1"/>
      <c r="N686" s="1"/>
      <c r="O686" s="3"/>
      <c r="P686" s="4"/>
      <c r="Q686" s="4"/>
      <c r="R686" s="4"/>
      <c r="S686" s="4"/>
      <c r="T686" s="4"/>
      <c r="U686" s="4"/>
      <c r="V686" s="4"/>
      <c r="W686" s="4"/>
      <c r="X686" s="4"/>
      <c r="Y686" s="4"/>
    </row>
    <row r="687" spans="2:25" ht="12.75" customHeight="1">
      <c r="B687" s="15"/>
      <c r="C687" s="24"/>
      <c r="E687" s="14"/>
      <c r="F687" s="32"/>
      <c r="G687" s="16"/>
      <c r="H687" s="40"/>
      <c r="J687" s="5"/>
      <c r="K687" s="2"/>
      <c r="L687" s="1"/>
      <c r="M687" s="1"/>
      <c r="N687" s="1"/>
      <c r="O687" s="3"/>
      <c r="P687" s="4"/>
      <c r="Q687" s="4"/>
      <c r="R687" s="4"/>
      <c r="S687" s="4"/>
      <c r="T687" s="4"/>
      <c r="U687" s="4"/>
      <c r="V687" s="4"/>
      <c r="W687" s="4"/>
      <c r="X687" s="4"/>
      <c r="Y687" s="4"/>
    </row>
    <row r="688" spans="2:25" ht="12.75" customHeight="1">
      <c r="B688" s="15"/>
      <c r="C688" s="24"/>
      <c r="E688" s="14"/>
      <c r="F688" s="32"/>
      <c r="G688" s="16"/>
      <c r="H688" s="40"/>
      <c r="J688" s="5"/>
      <c r="K688" s="2"/>
      <c r="L688" s="1"/>
      <c r="M688" s="1"/>
      <c r="N688" s="1"/>
      <c r="O688" s="3"/>
      <c r="P688" s="4"/>
      <c r="Q688" s="4"/>
      <c r="R688" s="4"/>
      <c r="S688" s="4"/>
      <c r="T688" s="4"/>
      <c r="U688" s="4"/>
      <c r="V688" s="4"/>
      <c r="W688" s="4"/>
      <c r="X688" s="4"/>
      <c r="Y688" s="4"/>
    </row>
    <row r="689" spans="2:25" ht="12.75" customHeight="1">
      <c r="B689" s="15"/>
      <c r="C689" s="24"/>
      <c r="E689" s="14"/>
      <c r="F689" s="32"/>
      <c r="G689" s="16"/>
      <c r="H689" s="40"/>
      <c r="J689" s="5"/>
      <c r="K689" s="2"/>
      <c r="L689" s="1"/>
      <c r="M689" s="1"/>
      <c r="N689" s="1"/>
      <c r="O689" s="3"/>
      <c r="P689" s="4"/>
      <c r="Q689" s="4"/>
      <c r="R689" s="4"/>
      <c r="S689" s="4"/>
      <c r="T689" s="4"/>
      <c r="U689" s="4"/>
      <c r="V689" s="4"/>
      <c r="W689" s="4"/>
      <c r="X689" s="4"/>
      <c r="Y689" s="4"/>
    </row>
    <row r="690" spans="2:25" ht="12.75" customHeight="1">
      <c r="B690" s="15"/>
      <c r="C690" s="24"/>
      <c r="E690" s="14"/>
      <c r="F690" s="32"/>
      <c r="G690" s="16"/>
      <c r="H690" s="40"/>
      <c r="J690" s="5"/>
      <c r="K690" s="2"/>
      <c r="L690" s="1"/>
      <c r="M690" s="1"/>
      <c r="N690" s="1"/>
      <c r="O690" s="3"/>
      <c r="P690" s="4"/>
      <c r="Q690" s="4"/>
      <c r="R690" s="4"/>
      <c r="S690" s="4"/>
      <c r="T690" s="4"/>
      <c r="U690" s="4"/>
      <c r="V690" s="4"/>
      <c r="W690" s="4"/>
      <c r="X690" s="4"/>
      <c r="Y690" s="4"/>
    </row>
    <row r="691" spans="2:25" ht="12.75" customHeight="1">
      <c r="B691" s="15"/>
      <c r="C691" s="24"/>
      <c r="E691" s="14"/>
      <c r="F691" s="32"/>
      <c r="G691" s="16"/>
      <c r="H691" s="40"/>
      <c r="J691" s="5"/>
      <c r="K691" s="2"/>
      <c r="L691" s="1"/>
      <c r="M691" s="1"/>
      <c r="N691" s="1"/>
      <c r="O691" s="3"/>
      <c r="P691" s="4"/>
      <c r="Q691" s="4"/>
      <c r="R691" s="4"/>
      <c r="S691" s="4"/>
      <c r="T691" s="4"/>
      <c r="U691" s="4"/>
      <c r="V691" s="4"/>
      <c r="W691" s="4"/>
      <c r="X691" s="4"/>
      <c r="Y691" s="4"/>
    </row>
    <row r="692" spans="2:25" ht="12.75" customHeight="1">
      <c r="B692" s="15"/>
      <c r="C692" s="24"/>
      <c r="E692" s="14"/>
      <c r="F692" s="32"/>
      <c r="G692" s="16"/>
      <c r="H692" s="40"/>
      <c r="J692" s="5"/>
      <c r="K692" s="2"/>
      <c r="L692" s="1"/>
      <c r="M692" s="1"/>
      <c r="N692" s="1"/>
      <c r="O692" s="3"/>
      <c r="P692" s="4"/>
      <c r="Q692" s="4"/>
      <c r="R692" s="4"/>
      <c r="S692" s="4"/>
      <c r="T692" s="4"/>
      <c r="U692" s="4"/>
      <c r="V692" s="4"/>
      <c r="W692" s="4"/>
      <c r="X692" s="4"/>
      <c r="Y692" s="4"/>
    </row>
    <row r="693" spans="2:25" ht="12.75" customHeight="1">
      <c r="B693" s="15"/>
      <c r="C693" s="24"/>
      <c r="E693" s="14"/>
      <c r="F693" s="32"/>
      <c r="G693" s="16"/>
      <c r="H693" s="40"/>
      <c r="J693" s="5"/>
      <c r="K693" s="2"/>
      <c r="L693" s="1"/>
      <c r="M693" s="1"/>
      <c r="N693" s="1"/>
      <c r="O693" s="3"/>
      <c r="P693" s="4"/>
      <c r="Q693" s="4"/>
      <c r="R693" s="4"/>
      <c r="S693" s="4"/>
      <c r="T693" s="4"/>
      <c r="U693" s="4"/>
      <c r="V693" s="4"/>
      <c r="W693" s="4"/>
      <c r="X693" s="4"/>
      <c r="Y693" s="4"/>
    </row>
    <row r="694" spans="2:25" ht="12.75" customHeight="1">
      <c r="B694" s="15"/>
      <c r="C694" s="24"/>
      <c r="E694" s="14"/>
      <c r="F694" s="32"/>
      <c r="G694" s="16"/>
      <c r="H694" s="40"/>
      <c r="J694" s="5"/>
      <c r="K694" s="2"/>
      <c r="L694" s="1"/>
      <c r="M694" s="1"/>
      <c r="N694" s="1"/>
      <c r="O694" s="3"/>
      <c r="P694" s="4"/>
      <c r="Q694" s="4"/>
      <c r="R694" s="4"/>
      <c r="S694" s="4"/>
      <c r="T694" s="4"/>
      <c r="U694" s="4"/>
      <c r="V694" s="4"/>
      <c r="W694" s="4"/>
      <c r="X694" s="4"/>
      <c r="Y694" s="4"/>
    </row>
    <row r="695" spans="2:25" ht="12.75" customHeight="1">
      <c r="B695" s="15"/>
      <c r="C695" s="24"/>
      <c r="E695" s="14"/>
      <c r="F695" s="32"/>
      <c r="G695" s="16"/>
      <c r="H695" s="40"/>
      <c r="J695" s="5"/>
      <c r="K695" s="2"/>
      <c r="L695" s="1"/>
      <c r="M695" s="1"/>
      <c r="N695" s="1"/>
      <c r="O695" s="3"/>
      <c r="P695" s="4"/>
      <c r="Q695" s="4"/>
      <c r="R695" s="4"/>
      <c r="S695" s="4"/>
      <c r="T695" s="4"/>
      <c r="U695" s="4"/>
      <c r="V695" s="4"/>
      <c r="W695" s="4"/>
      <c r="X695" s="4"/>
      <c r="Y695" s="4"/>
    </row>
    <row r="696" spans="2:25" ht="12.75" customHeight="1">
      <c r="B696" s="15"/>
      <c r="C696" s="24"/>
      <c r="E696" s="14"/>
      <c r="F696" s="32"/>
      <c r="G696" s="16"/>
      <c r="H696" s="40"/>
      <c r="J696" s="5"/>
      <c r="K696" s="2"/>
      <c r="L696" s="1"/>
      <c r="M696" s="1"/>
      <c r="N696" s="1"/>
      <c r="O696" s="3"/>
      <c r="P696" s="4"/>
      <c r="Q696" s="4"/>
      <c r="R696" s="4"/>
      <c r="S696" s="4"/>
      <c r="T696" s="4"/>
      <c r="U696" s="4"/>
      <c r="V696" s="4"/>
      <c r="W696" s="4"/>
      <c r="X696" s="4"/>
      <c r="Y696" s="4"/>
    </row>
    <row r="697" spans="2:25" ht="12.75" customHeight="1">
      <c r="B697" s="15"/>
      <c r="C697" s="24"/>
      <c r="E697" s="14"/>
      <c r="F697" s="32"/>
      <c r="G697" s="16"/>
      <c r="H697" s="40"/>
      <c r="J697" s="5"/>
      <c r="K697" s="2"/>
      <c r="L697" s="1"/>
      <c r="M697" s="1"/>
      <c r="N697" s="1"/>
      <c r="O697" s="3"/>
      <c r="P697" s="4"/>
      <c r="Q697" s="4"/>
      <c r="R697" s="4"/>
      <c r="S697" s="4"/>
      <c r="T697" s="4"/>
      <c r="U697" s="4"/>
      <c r="V697" s="4"/>
      <c r="W697" s="4"/>
      <c r="X697" s="4"/>
      <c r="Y697" s="4"/>
    </row>
    <row r="698" spans="2:25" ht="12.75" customHeight="1">
      <c r="B698" s="15"/>
      <c r="C698" s="24"/>
      <c r="E698" s="14"/>
      <c r="F698" s="32"/>
      <c r="G698" s="16"/>
      <c r="H698" s="40"/>
      <c r="J698" s="5"/>
      <c r="K698" s="2"/>
      <c r="L698" s="1"/>
      <c r="M698" s="1"/>
      <c r="N698" s="1"/>
      <c r="O698" s="3"/>
      <c r="P698" s="4"/>
      <c r="Q698" s="4"/>
      <c r="R698" s="4"/>
      <c r="S698" s="4"/>
      <c r="T698" s="4"/>
      <c r="U698" s="4"/>
      <c r="V698" s="4"/>
      <c r="W698" s="4"/>
      <c r="X698" s="4"/>
      <c r="Y698" s="4"/>
    </row>
    <row r="699" spans="2:25" ht="12.75" customHeight="1">
      <c r="B699" s="15"/>
      <c r="C699" s="24"/>
      <c r="E699" s="14"/>
      <c r="F699" s="32"/>
      <c r="G699" s="16"/>
      <c r="H699" s="40"/>
      <c r="J699" s="5"/>
      <c r="K699" s="2"/>
      <c r="L699" s="1"/>
      <c r="M699" s="1"/>
      <c r="N699" s="1"/>
      <c r="O699" s="3"/>
      <c r="P699" s="4"/>
      <c r="Q699" s="4"/>
      <c r="R699" s="4"/>
      <c r="S699" s="4"/>
      <c r="T699" s="4"/>
      <c r="U699" s="4"/>
      <c r="V699" s="4"/>
      <c r="W699" s="4"/>
      <c r="X699" s="4"/>
      <c r="Y699" s="4"/>
    </row>
    <row r="700" spans="2:25" ht="12.75" customHeight="1">
      <c r="B700" s="15"/>
      <c r="C700" s="24"/>
      <c r="E700" s="14"/>
      <c r="F700" s="32"/>
      <c r="G700" s="16"/>
      <c r="H700" s="40"/>
      <c r="J700" s="5"/>
      <c r="K700" s="2"/>
      <c r="L700" s="1"/>
      <c r="M700" s="1"/>
      <c r="N700" s="1"/>
      <c r="O700" s="3"/>
      <c r="P700" s="4"/>
      <c r="Q700" s="4"/>
      <c r="R700" s="4"/>
      <c r="S700" s="4"/>
      <c r="T700" s="4"/>
      <c r="U700" s="4"/>
      <c r="V700" s="4"/>
      <c r="W700" s="4"/>
      <c r="X700" s="4"/>
      <c r="Y700" s="4"/>
    </row>
    <row r="701" spans="2:25" ht="12.75" customHeight="1">
      <c r="B701" s="15"/>
      <c r="C701" s="24"/>
      <c r="E701" s="14"/>
      <c r="F701" s="32"/>
      <c r="G701" s="16"/>
      <c r="H701" s="40"/>
      <c r="J701" s="5"/>
      <c r="K701" s="2"/>
      <c r="L701" s="1"/>
      <c r="M701" s="1"/>
      <c r="N701" s="1"/>
      <c r="O701" s="3"/>
      <c r="P701" s="4"/>
      <c r="Q701" s="4"/>
      <c r="R701" s="4"/>
      <c r="S701" s="4"/>
      <c r="T701" s="4"/>
      <c r="U701" s="4"/>
      <c r="V701" s="4"/>
      <c r="W701" s="4"/>
      <c r="X701" s="4"/>
      <c r="Y701" s="4"/>
    </row>
    <row r="702" spans="2:25" ht="12.75" customHeight="1">
      <c r="B702" s="15"/>
      <c r="C702" s="24"/>
      <c r="E702" s="14"/>
      <c r="F702" s="32"/>
      <c r="G702" s="16"/>
      <c r="H702" s="40"/>
      <c r="J702" s="5"/>
      <c r="K702" s="2"/>
      <c r="L702" s="1"/>
      <c r="M702" s="1"/>
      <c r="N702" s="1"/>
      <c r="O702" s="3"/>
      <c r="P702" s="4"/>
      <c r="Q702" s="4"/>
      <c r="R702" s="4"/>
      <c r="S702" s="4"/>
      <c r="T702" s="4"/>
      <c r="U702" s="4"/>
      <c r="V702" s="4"/>
      <c r="W702" s="4"/>
      <c r="X702" s="4"/>
      <c r="Y702" s="4"/>
    </row>
    <row r="703" spans="2:25" ht="12.75" customHeight="1">
      <c r="B703" s="15"/>
      <c r="C703" s="24"/>
      <c r="E703" s="14"/>
      <c r="F703" s="32"/>
      <c r="G703" s="16"/>
      <c r="H703" s="40"/>
      <c r="J703" s="5"/>
      <c r="K703" s="2"/>
      <c r="L703" s="1"/>
      <c r="M703" s="1"/>
      <c r="N703" s="1"/>
      <c r="O703" s="3"/>
      <c r="P703" s="4"/>
      <c r="Q703" s="4"/>
      <c r="R703" s="4"/>
      <c r="S703" s="4"/>
      <c r="T703" s="4"/>
      <c r="U703" s="4"/>
      <c r="V703" s="4"/>
      <c r="W703" s="4"/>
      <c r="X703" s="4"/>
      <c r="Y703" s="4"/>
    </row>
    <row r="704" spans="2:25" ht="12.75" customHeight="1">
      <c r="B704" s="15"/>
      <c r="C704" s="24"/>
      <c r="E704" s="14"/>
      <c r="F704" s="32"/>
      <c r="G704" s="16"/>
      <c r="H704" s="40"/>
      <c r="J704" s="5"/>
      <c r="K704" s="2"/>
      <c r="L704" s="1"/>
      <c r="M704" s="1"/>
      <c r="N704" s="1"/>
      <c r="O704" s="3"/>
      <c r="P704" s="4"/>
      <c r="Q704" s="4"/>
      <c r="R704" s="4"/>
      <c r="S704" s="4"/>
      <c r="T704" s="4"/>
      <c r="U704" s="4"/>
      <c r="V704" s="4"/>
      <c r="W704" s="4"/>
      <c r="X704" s="4"/>
      <c r="Y704" s="4"/>
    </row>
    <row r="705" spans="2:25" ht="12.75" customHeight="1">
      <c r="B705" s="15"/>
      <c r="C705" s="24"/>
      <c r="E705" s="14"/>
      <c r="F705" s="32"/>
      <c r="G705" s="16"/>
      <c r="H705" s="40"/>
      <c r="J705" s="5"/>
      <c r="K705" s="2"/>
      <c r="L705" s="1"/>
      <c r="M705" s="1"/>
      <c r="N705" s="1"/>
      <c r="O705" s="3"/>
      <c r="P705" s="4"/>
      <c r="Q705" s="4"/>
      <c r="R705" s="4"/>
      <c r="S705" s="4"/>
      <c r="T705" s="4"/>
      <c r="U705" s="4"/>
      <c r="V705" s="4"/>
      <c r="W705" s="4"/>
      <c r="X705" s="4"/>
      <c r="Y705" s="4"/>
    </row>
    <row r="706" spans="2:25" ht="12.75" customHeight="1">
      <c r="B706" s="15"/>
      <c r="C706" s="24"/>
      <c r="E706" s="14"/>
      <c r="F706" s="32"/>
      <c r="G706" s="16"/>
      <c r="H706" s="40"/>
      <c r="J706" s="5"/>
      <c r="K706" s="2"/>
      <c r="L706" s="1"/>
      <c r="M706" s="1"/>
      <c r="N706" s="1"/>
      <c r="O706" s="3"/>
      <c r="P706" s="4"/>
      <c r="Q706" s="4"/>
      <c r="R706" s="4"/>
      <c r="S706" s="4"/>
      <c r="T706" s="4"/>
      <c r="U706" s="4"/>
      <c r="V706" s="4"/>
      <c r="W706" s="4"/>
      <c r="X706" s="4"/>
      <c r="Y706" s="4"/>
    </row>
    <row r="707" spans="2:25" ht="12.75" customHeight="1">
      <c r="B707" s="15"/>
      <c r="C707" s="24"/>
      <c r="E707" s="14"/>
      <c r="F707" s="32"/>
      <c r="G707" s="16"/>
      <c r="H707" s="40"/>
      <c r="J707" s="5"/>
      <c r="K707" s="2"/>
      <c r="L707" s="1"/>
      <c r="M707" s="1"/>
      <c r="N707" s="1"/>
      <c r="O707" s="3"/>
      <c r="P707" s="4"/>
      <c r="Q707" s="4"/>
      <c r="R707" s="4"/>
      <c r="S707" s="4"/>
      <c r="T707" s="4"/>
      <c r="U707" s="4"/>
      <c r="V707" s="4"/>
      <c r="W707" s="4"/>
      <c r="X707" s="4"/>
      <c r="Y707" s="4"/>
    </row>
    <row r="708" spans="2:25" ht="12.75" customHeight="1">
      <c r="B708" s="15"/>
      <c r="C708" s="24"/>
      <c r="E708" s="14"/>
      <c r="F708" s="32"/>
      <c r="G708" s="16"/>
      <c r="H708" s="40"/>
      <c r="J708" s="5"/>
      <c r="K708" s="2"/>
      <c r="L708" s="1"/>
      <c r="M708" s="1"/>
      <c r="N708" s="1"/>
      <c r="O708" s="3"/>
      <c r="P708" s="4"/>
      <c r="Q708" s="4"/>
      <c r="R708" s="4"/>
      <c r="S708" s="4"/>
      <c r="T708" s="4"/>
      <c r="U708" s="4"/>
      <c r="V708" s="4"/>
      <c r="W708" s="4"/>
      <c r="X708" s="4"/>
      <c r="Y708" s="4"/>
    </row>
    <row r="709" spans="2:25" ht="12.75" customHeight="1">
      <c r="B709" s="15"/>
      <c r="C709" s="24"/>
      <c r="E709" s="14"/>
      <c r="F709" s="32"/>
      <c r="G709" s="16"/>
      <c r="H709" s="40"/>
      <c r="J709" s="5"/>
      <c r="K709" s="2"/>
      <c r="L709" s="1"/>
      <c r="M709" s="1"/>
      <c r="N709" s="1"/>
      <c r="O709" s="3"/>
      <c r="P709" s="4"/>
      <c r="Q709" s="4"/>
      <c r="R709" s="4"/>
      <c r="S709" s="4"/>
      <c r="T709" s="4"/>
      <c r="U709" s="4"/>
      <c r="V709" s="4"/>
      <c r="W709" s="4"/>
      <c r="X709" s="4"/>
      <c r="Y709" s="4"/>
    </row>
    <row r="710" spans="2:25" ht="12.75" customHeight="1">
      <c r="B710" s="15"/>
      <c r="C710" s="24"/>
      <c r="E710" s="14"/>
      <c r="F710" s="32"/>
      <c r="G710" s="16"/>
      <c r="H710" s="40"/>
      <c r="J710" s="5"/>
      <c r="K710" s="2"/>
      <c r="L710" s="1"/>
      <c r="M710" s="1"/>
      <c r="N710" s="1"/>
      <c r="O710" s="3"/>
      <c r="P710" s="4"/>
      <c r="Q710" s="4"/>
      <c r="R710" s="4"/>
      <c r="S710" s="4"/>
      <c r="T710" s="4"/>
      <c r="U710" s="4"/>
      <c r="V710" s="4"/>
      <c r="W710" s="4"/>
      <c r="X710" s="4"/>
      <c r="Y710" s="4"/>
    </row>
    <row r="711" spans="2:25" ht="12.75" customHeight="1">
      <c r="B711" s="15"/>
      <c r="C711" s="24"/>
      <c r="E711" s="14"/>
      <c r="F711" s="32"/>
      <c r="G711" s="16"/>
      <c r="H711" s="40"/>
      <c r="J711" s="5"/>
      <c r="K711" s="2"/>
      <c r="L711" s="1"/>
      <c r="M711" s="1"/>
      <c r="N711" s="1"/>
      <c r="O711" s="3"/>
      <c r="P711" s="4"/>
      <c r="Q711" s="4"/>
      <c r="R711" s="4"/>
      <c r="S711" s="4"/>
      <c r="T711" s="4"/>
      <c r="U711" s="4"/>
      <c r="V711" s="4"/>
      <c r="W711" s="4"/>
      <c r="X711" s="4"/>
      <c r="Y711" s="4"/>
    </row>
    <row r="712" spans="2:25" ht="12.75" customHeight="1">
      <c r="B712" s="15"/>
      <c r="C712" s="24"/>
      <c r="E712" s="14"/>
      <c r="F712" s="32"/>
      <c r="G712" s="16"/>
      <c r="H712" s="40"/>
      <c r="J712" s="5"/>
      <c r="K712" s="2"/>
      <c r="L712" s="1"/>
      <c r="M712" s="1"/>
      <c r="N712" s="1"/>
      <c r="O712" s="3"/>
      <c r="P712" s="4"/>
      <c r="Q712" s="4"/>
      <c r="R712" s="4"/>
      <c r="S712" s="4"/>
      <c r="T712" s="4"/>
      <c r="U712" s="4"/>
      <c r="V712" s="4"/>
      <c r="W712" s="4"/>
      <c r="X712" s="4"/>
      <c r="Y712" s="4"/>
    </row>
    <row r="713" spans="2:25" ht="12.75" customHeight="1">
      <c r="B713" s="15"/>
      <c r="C713" s="24"/>
      <c r="E713" s="14"/>
      <c r="F713" s="32"/>
      <c r="G713" s="16"/>
      <c r="H713" s="40"/>
      <c r="J713" s="5"/>
      <c r="K713" s="2"/>
      <c r="L713" s="1"/>
      <c r="M713" s="1"/>
      <c r="N713" s="1"/>
      <c r="O713" s="3"/>
      <c r="P713" s="4"/>
      <c r="Q713" s="4"/>
      <c r="R713" s="4"/>
      <c r="S713" s="4"/>
      <c r="T713" s="4"/>
      <c r="U713" s="4"/>
      <c r="V713" s="4"/>
      <c r="W713" s="4"/>
      <c r="X713" s="4"/>
      <c r="Y713" s="4"/>
    </row>
    <row r="714" spans="2:25" ht="12.75" customHeight="1">
      <c r="B714" s="15"/>
      <c r="C714" s="24"/>
      <c r="E714" s="14"/>
      <c r="F714" s="32"/>
      <c r="G714" s="16"/>
      <c r="H714" s="40"/>
      <c r="J714" s="5"/>
      <c r="K714" s="2"/>
      <c r="L714" s="1"/>
      <c r="M714" s="1"/>
      <c r="N714" s="1"/>
      <c r="O714" s="3"/>
      <c r="P714" s="4"/>
      <c r="Q714" s="4"/>
      <c r="R714" s="4"/>
      <c r="S714" s="4"/>
      <c r="T714" s="4"/>
      <c r="U714" s="4"/>
      <c r="V714" s="4"/>
      <c r="W714" s="4"/>
      <c r="X714" s="4"/>
      <c r="Y714" s="4"/>
    </row>
    <row r="715" spans="2:25" ht="12.75" customHeight="1">
      <c r="B715" s="15"/>
      <c r="C715" s="24"/>
      <c r="E715" s="14"/>
      <c r="F715" s="32"/>
      <c r="G715" s="16"/>
      <c r="H715" s="40"/>
      <c r="J715" s="5"/>
      <c r="K715" s="2"/>
      <c r="L715" s="1"/>
      <c r="M715" s="1"/>
      <c r="N715" s="1"/>
      <c r="O715" s="3"/>
      <c r="P715" s="4"/>
      <c r="Q715" s="4"/>
      <c r="R715" s="4"/>
      <c r="S715" s="4"/>
      <c r="T715" s="4"/>
      <c r="U715" s="4"/>
      <c r="V715" s="4"/>
      <c r="W715" s="4"/>
      <c r="X715" s="4"/>
      <c r="Y715" s="4"/>
    </row>
    <row r="716" spans="2:25" ht="12.75" customHeight="1">
      <c r="B716" s="15"/>
      <c r="C716" s="24"/>
      <c r="E716" s="14"/>
      <c r="F716" s="32"/>
      <c r="G716" s="16"/>
      <c r="H716" s="40"/>
      <c r="J716" s="5"/>
      <c r="K716" s="2"/>
      <c r="L716" s="1"/>
      <c r="M716" s="1"/>
      <c r="N716" s="1"/>
      <c r="O716" s="3"/>
      <c r="P716" s="4"/>
      <c r="Q716" s="4"/>
      <c r="R716" s="4"/>
      <c r="S716" s="4"/>
      <c r="T716" s="4"/>
      <c r="U716" s="4"/>
      <c r="V716" s="4"/>
      <c r="W716" s="4"/>
      <c r="X716" s="4"/>
      <c r="Y716" s="4"/>
    </row>
    <row r="717" spans="2:25" ht="12.75" customHeight="1">
      <c r="B717" s="15"/>
      <c r="C717" s="24"/>
      <c r="E717" s="14"/>
      <c r="F717" s="32"/>
      <c r="G717" s="16"/>
      <c r="H717" s="40"/>
      <c r="J717" s="5"/>
      <c r="K717" s="2"/>
      <c r="L717" s="1"/>
      <c r="M717" s="1"/>
      <c r="N717" s="1"/>
      <c r="O717" s="3"/>
      <c r="P717" s="4"/>
      <c r="Q717" s="4"/>
      <c r="R717" s="4"/>
      <c r="S717" s="4"/>
      <c r="T717" s="4"/>
      <c r="U717" s="4"/>
      <c r="V717" s="4"/>
      <c r="W717" s="4"/>
      <c r="X717" s="4"/>
      <c r="Y717" s="4"/>
    </row>
    <row r="718" spans="2:25" ht="12.75" customHeight="1">
      <c r="B718" s="15"/>
      <c r="C718" s="24"/>
      <c r="E718" s="14"/>
      <c r="F718" s="32"/>
      <c r="G718" s="16"/>
      <c r="H718" s="40"/>
      <c r="J718" s="5"/>
      <c r="K718" s="2"/>
      <c r="L718" s="1"/>
      <c r="M718" s="1"/>
      <c r="N718" s="1"/>
      <c r="O718" s="3"/>
      <c r="P718" s="4"/>
      <c r="Q718" s="4"/>
      <c r="R718" s="4"/>
      <c r="S718" s="4"/>
      <c r="T718" s="4"/>
      <c r="U718" s="4"/>
      <c r="V718" s="4"/>
      <c r="W718" s="4"/>
      <c r="X718" s="4"/>
      <c r="Y718" s="4"/>
    </row>
    <row r="719" spans="2:25" ht="12.75" customHeight="1">
      <c r="B719" s="15"/>
      <c r="C719" s="24"/>
      <c r="E719" s="14"/>
      <c r="F719" s="32"/>
      <c r="G719" s="16"/>
      <c r="H719" s="40"/>
      <c r="J719" s="5"/>
      <c r="K719" s="2"/>
      <c r="L719" s="1"/>
      <c r="M719" s="1"/>
      <c r="N719" s="1"/>
      <c r="O719" s="3"/>
      <c r="P719" s="4"/>
      <c r="Q719" s="4"/>
      <c r="R719" s="4"/>
      <c r="S719" s="4"/>
      <c r="T719" s="4"/>
      <c r="U719" s="4"/>
      <c r="V719" s="4"/>
      <c r="W719" s="4"/>
      <c r="X719" s="4"/>
      <c r="Y719" s="4"/>
    </row>
    <row r="720" spans="2:25" ht="12.75" customHeight="1">
      <c r="B720" s="15"/>
      <c r="C720" s="24"/>
      <c r="E720" s="14"/>
      <c r="F720" s="32"/>
      <c r="G720" s="16"/>
      <c r="H720" s="40"/>
      <c r="J720" s="5"/>
      <c r="K720" s="2"/>
      <c r="L720" s="1"/>
      <c r="M720" s="1"/>
      <c r="N720" s="1"/>
      <c r="O720" s="3"/>
      <c r="P720" s="4"/>
      <c r="Q720" s="4"/>
      <c r="R720" s="4"/>
      <c r="S720" s="4"/>
      <c r="T720" s="4"/>
      <c r="U720" s="4"/>
      <c r="V720" s="4"/>
      <c r="W720" s="4"/>
      <c r="X720" s="4"/>
      <c r="Y720" s="4"/>
    </row>
    <row r="721" spans="2:25" ht="12.75" customHeight="1">
      <c r="B721" s="15"/>
      <c r="C721" s="24"/>
      <c r="E721" s="14"/>
      <c r="F721" s="32"/>
      <c r="G721" s="16"/>
      <c r="H721" s="40"/>
      <c r="J721" s="5"/>
      <c r="K721" s="2"/>
      <c r="L721" s="1"/>
      <c r="M721" s="1"/>
      <c r="N721" s="1"/>
      <c r="O721" s="3"/>
      <c r="P721" s="4"/>
      <c r="Q721" s="4"/>
      <c r="R721" s="4"/>
      <c r="S721" s="4"/>
      <c r="T721" s="4"/>
      <c r="U721" s="4"/>
      <c r="V721" s="4"/>
      <c r="W721" s="4"/>
      <c r="X721" s="4"/>
      <c r="Y721" s="4"/>
    </row>
    <row r="722" spans="2:25" ht="12.75" customHeight="1">
      <c r="B722" s="15"/>
      <c r="C722" s="24"/>
      <c r="E722" s="14"/>
      <c r="F722" s="32"/>
      <c r="G722" s="16"/>
      <c r="H722" s="40"/>
      <c r="J722" s="5"/>
      <c r="K722" s="2"/>
      <c r="L722" s="1"/>
      <c r="M722" s="1"/>
      <c r="N722" s="1"/>
      <c r="O722" s="3"/>
      <c r="P722" s="4"/>
      <c r="Q722" s="4"/>
      <c r="R722" s="4"/>
      <c r="S722" s="4"/>
      <c r="T722" s="4"/>
      <c r="U722" s="4"/>
      <c r="V722" s="4"/>
      <c r="W722" s="4"/>
      <c r="X722" s="4"/>
      <c r="Y722" s="4"/>
    </row>
    <row r="723" spans="2:25" ht="12.75" customHeight="1">
      <c r="B723" s="15"/>
      <c r="C723" s="24"/>
      <c r="E723" s="14"/>
      <c r="F723" s="32"/>
      <c r="G723" s="16"/>
      <c r="H723" s="40"/>
      <c r="J723" s="5"/>
      <c r="K723" s="2"/>
      <c r="L723" s="1"/>
      <c r="M723" s="1"/>
      <c r="N723" s="1"/>
      <c r="O723" s="3"/>
      <c r="P723" s="4"/>
      <c r="Q723" s="4"/>
      <c r="R723" s="4"/>
      <c r="S723" s="4"/>
      <c r="T723" s="4"/>
      <c r="U723" s="4"/>
      <c r="V723" s="4"/>
      <c r="W723" s="4"/>
      <c r="X723" s="4"/>
      <c r="Y723" s="4"/>
    </row>
    <row r="724" spans="2:25" ht="12.75" customHeight="1">
      <c r="B724" s="15"/>
      <c r="C724" s="24"/>
      <c r="E724" s="14"/>
      <c r="F724" s="32"/>
      <c r="G724" s="16"/>
      <c r="H724" s="40"/>
      <c r="J724" s="5"/>
      <c r="K724" s="2"/>
      <c r="L724" s="1"/>
      <c r="M724" s="1"/>
      <c r="N724" s="1"/>
      <c r="O724" s="3"/>
      <c r="P724" s="4"/>
      <c r="Q724" s="4"/>
      <c r="R724" s="4"/>
      <c r="S724" s="4"/>
      <c r="T724" s="4"/>
      <c r="U724" s="4"/>
      <c r="V724" s="4"/>
      <c r="W724" s="4"/>
      <c r="X724" s="4"/>
      <c r="Y724" s="4"/>
    </row>
    <row r="725" spans="2:25" ht="12.75" customHeight="1">
      <c r="B725" s="15"/>
      <c r="C725" s="24"/>
      <c r="E725" s="14"/>
      <c r="F725" s="32"/>
      <c r="G725" s="16"/>
      <c r="H725" s="40"/>
      <c r="J725" s="5"/>
      <c r="K725" s="2"/>
      <c r="L725" s="1"/>
      <c r="M725" s="1"/>
      <c r="N725" s="1"/>
      <c r="O725" s="3"/>
      <c r="P725" s="4"/>
      <c r="Q725" s="4"/>
      <c r="R725" s="4"/>
      <c r="S725" s="4"/>
      <c r="T725" s="4"/>
      <c r="U725" s="4"/>
      <c r="V725" s="4"/>
      <c r="W725" s="4"/>
      <c r="X725" s="4"/>
      <c r="Y725" s="4"/>
    </row>
    <row r="726" spans="2:25" ht="12.75" customHeight="1">
      <c r="B726" s="15"/>
      <c r="C726" s="24"/>
      <c r="E726" s="14"/>
      <c r="F726" s="32"/>
      <c r="G726" s="16"/>
      <c r="H726" s="40"/>
      <c r="J726" s="5"/>
      <c r="K726" s="2"/>
      <c r="L726" s="1"/>
      <c r="M726" s="1"/>
      <c r="N726" s="1"/>
      <c r="O726" s="3"/>
      <c r="P726" s="4"/>
      <c r="Q726" s="4"/>
      <c r="R726" s="4"/>
      <c r="S726" s="4"/>
      <c r="T726" s="4"/>
      <c r="U726" s="4"/>
      <c r="V726" s="4"/>
      <c r="W726" s="4"/>
      <c r="X726" s="4"/>
      <c r="Y726" s="4"/>
    </row>
    <row r="727" spans="2:25" ht="12.75" customHeight="1">
      <c r="B727" s="15"/>
      <c r="C727" s="24"/>
      <c r="E727" s="14"/>
      <c r="F727" s="32"/>
      <c r="G727" s="16"/>
      <c r="H727" s="40"/>
      <c r="J727" s="5"/>
      <c r="K727" s="2"/>
      <c r="L727" s="1"/>
      <c r="M727" s="1"/>
      <c r="N727" s="1"/>
      <c r="O727" s="3"/>
      <c r="P727" s="4"/>
      <c r="Q727" s="4"/>
      <c r="R727" s="4"/>
      <c r="S727" s="4"/>
      <c r="T727" s="4"/>
      <c r="U727" s="4"/>
      <c r="V727" s="4"/>
      <c r="W727" s="4"/>
      <c r="X727" s="4"/>
      <c r="Y727" s="4"/>
    </row>
    <row r="728" spans="2:25" ht="12.75" customHeight="1">
      <c r="B728" s="15"/>
      <c r="C728" s="24"/>
      <c r="E728" s="14"/>
      <c r="F728" s="32"/>
      <c r="G728" s="16"/>
      <c r="H728" s="40"/>
      <c r="J728" s="5"/>
      <c r="K728" s="2"/>
      <c r="L728" s="1"/>
      <c r="M728" s="1"/>
      <c r="N728" s="1"/>
      <c r="O728" s="3"/>
      <c r="P728" s="4"/>
      <c r="Q728" s="4"/>
      <c r="R728" s="4"/>
      <c r="S728" s="4"/>
      <c r="T728" s="4"/>
      <c r="U728" s="4"/>
      <c r="V728" s="4"/>
      <c r="W728" s="4"/>
      <c r="X728" s="4"/>
      <c r="Y728" s="4"/>
    </row>
    <row r="729" spans="2:25" ht="12.75" customHeight="1">
      <c r="B729" s="15"/>
      <c r="C729" s="24"/>
      <c r="E729" s="14"/>
      <c r="F729" s="32"/>
      <c r="G729" s="16"/>
      <c r="H729" s="40"/>
      <c r="J729" s="5"/>
      <c r="K729" s="2"/>
      <c r="L729" s="1"/>
      <c r="M729" s="1"/>
      <c r="N729" s="1"/>
      <c r="O729" s="3"/>
      <c r="P729" s="4"/>
      <c r="Q729" s="4"/>
      <c r="R729" s="4"/>
      <c r="S729" s="4"/>
      <c r="T729" s="4"/>
      <c r="U729" s="4"/>
      <c r="V729" s="4"/>
      <c r="W729" s="4"/>
      <c r="X729" s="4"/>
      <c r="Y729" s="4"/>
    </row>
    <row r="730" spans="2:25" ht="12.75" customHeight="1">
      <c r="B730" s="15"/>
      <c r="C730" s="24"/>
      <c r="E730" s="14"/>
      <c r="F730" s="32"/>
      <c r="G730" s="16"/>
      <c r="H730" s="40"/>
      <c r="J730" s="5"/>
      <c r="K730" s="2"/>
      <c r="L730" s="1"/>
      <c r="M730" s="1"/>
      <c r="N730" s="1"/>
      <c r="O730" s="3"/>
      <c r="P730" s="4"/>
      <c r="Q730" s="4"/>
      <c r="R730" s="4"/>
      <c r="S730" s="4"/>
      <c r="T730" s="4"/>
      <c r="U730" s="4"/>
      <c r="V730" s="4"/>
      <c r="W730" s="4"/>
      <c r="X730" s="4"/>
      <c r="Y730" s="4"/>
    </row>
    <row r="731" spans="2:25" ht="12.75" customHeight="1">
      <c r="B731" s="15"/>
      <c r="C731" s="24"/>
      <c r="E731" s="14"/>
      <c r="F731" s="32"/>
      <c r="G731" s="16"/>
      <c r="H731" s="40"/>
      <c r="J731" s="5"/>
      <c r="K731" s="2"/>
      <c r="L731" s="1"/>
      <c r="M731" s="1"/>
      <c r="N731" s="1"/>
      <c r="O731" s="3"/>
      <c r="P731" s="4"/>
      <c r="Q731" s="4"/>
      <c r="R731" s="4"/>
      <c r="S731" s="4"/>
      <c r="T731" s="4"/>
      <c r="U731" s="4"/>
      <c r="V731" s="4"/>
      <c r="W731" s="4"/>
      <c r="X731" s="4"/>
      <c r="Y731" s="4"/>
    </row>
    <row r="732" spans="2:25" ht="12.75" customHeight="1">
      <c r="B732" s="15"/>
      <c r="C732" s="24"/>
      <c r="E732" s="14"/>
      <c r="F732" s="32"/>
      <c r="G732" s="16"/>
      <c r="H732" s="40"/>
      <c r="J732" s="5"/>
      <c r="K732" s="2"/>
      <c r="L732" s="1"/>
      <c r="M732" s="1"/>
      <c r="N732" s="1"/>
      <c r="O732" s="3"/>
      <c r="P732" s="4"/>
      <c r="Q732" s="4"/>
      <c r="R732" s="4"/>
      <c r="S732" s="4"/>
      <c r="T732" s="4"/>
      <c r="U732" s="4"/>
      <c r="V732" s="4"/>
      <c r="W732" s="4"/>
      <c r="X732" s="4"/>
      <c r="Y732" s="4"/>
    </row>
    <row r="733" spans="2:25" ht="12.75" customHeight="1">
      <c r="B733" s="15"/>
      <c r="C733" s="24"/>
      <c r="E733" s="14"/>
      <c r="F733" s="32"/>
      <c r="G733" s="16"/>
      <c r="H733" s="40"/>
      <c r="J733" s="5"/>
      <c r="K733" s="2"/>
      <c r="L733" s="1"/>
      <c r="M733" s="1"/>
      <c r="N733" s="1"/>
      <c r="O733" s="3"/>
      <c r="P733" s="4"/>
      <c r="Q733" s="4"/>
      <c r="R733" s="4"/>
      <c r="S733" s="4"/>
      <c r="T733" s="4"/>
      <c r="U733" s="4"/>
      <c r="V733" s="4"/>
      <c r="W733" s="4"/>
      <c r="X733" s="4"/>
      <c r="Y733" s="4"/>
    </row>
    <row r="734" spans="2:25" ht="12.75" customHeight="1">
      <c r="B734" s="15"/>
      <c r="C734" s="24"/>
      <c r="E734" s="14"/>
      <c r="F734" s="32"/>
      <c r="G734" s="16"/>
      <c r="H734" s="40"/>
      <c r="J734" s="5"/>
      <c r="K734" s="2"/>
      <c r="L734" s="1"/>
      <c r="M734" s="1"/>
      <c r="N734" s="1"/>
      <c r="O734" s="3"/>
      <c r="P734" s="4"/>
      <c r="Q734" s="4"/>
      <c r="R734" s="4"/>
      <c r="S734" s="4"/>
      <c r="T734" s="4"/>
      <c r="U734" s="4"/>
      <c r="V734" s="4"/>
      <c r="W734" s="4"/>
      <c r="X734" s="4"/>
      <c r="Y734" s="4"/>
    </row>
    <row r="735" spans="2:25" ht="12.75" customHeight="1">
      <c r="B735" s="15"/>
      <c r="C735" s="24"/>
      <c r="E735" s="14"/>
      <c r="F735" s="32"/>
      <c r="G735" s="16"/>
      <c r="H735" s="40"/>
      <c r="J735" s="5"/>
      <c r="K735" s="2"/>
      <c r="L735" s="1"/>
      <c r="M735" s="1"/>
      <c r="N735" s="1"/>
      <c r="O735" s="3"/>
      <c r="P735" s="4"/>
      <c r="Q735" s="4"/>
      <c r="R735" s="4"/>
      <c r="S735" s="4"/>
      <c r="T735" s="4"/>
      <c r="U735" s="4"/>
      <c r="V735" s="4"/>
      <c r="W735" s="4"/>
      <c r="X735" s="4"/>
      <c r="Y735" s="4"/>
    </row>
    <row r="736" spans="2:25" ht="12.75" customHeight="1">
      <c r="B736" s="15"/>
      <c r="C736" s="24"/>
      <c r="E736" s="14"/>
      <c r="F736" s="32"/>
      <c r="G736" s="16"/>
      <c r="H736" s="40"/>
      <c r="J736" s="5"/>
      <c r="K736" s="2"/>
      <c r="L736" s="1"/>
      <c r="M736" s="1"/>
      <c r="N736" s="1"/>
      <c r="O736" s="3"/>
      <c r="P736" s="4"/>
      <c r="Q736" s="4"/>
      <c r="R736" s="4"/>
      <c r="S736" s="4"/>
      <c r="T736" s="4"/>
      <c r="U736" s="4"/>
      <c r="V736" s="4"/>
      <c r="W736" s="4"/>
      <c r="X736" s="4"/>
      <c r="Y736" s="4"/>
    </row>
    <row r="737" spans="2:25" ht="12.75" customHeight="1">
      <c r="B737" s="15"/>
      <c r="C737" s="24"/>
      <c r="E737" s="14"/>
      <c r="F737" s="32"/>
      <c r="G737" s="16"/>
      <c r="H737" s="40"/>
      <c r="J737" s="5"/>
      <c r="K737" s="2"/>
      <c r="L737" s="1"/>
      <c r="M737" s="1"/>
      <c r="N737" s="1"/>
      <c r="O737" s="3"/>
      <c r="P737" s="4"/>
      <c r="Q737" s="4"/>
      <c r="R737" s="4"/>
      <c r="S737" s="4"/>
      <c r="T737" s="4"/>
      <c r="U737" s="4"/>
      <c r="V737" s="4"/>
      <c r="W737" s="4"/>
      <c r="X737" s="4"/>
      <c r="Y737" s="4"/>
    </row>
    <row r="738" spans="2:25" ht="12.75" customHeight="1">
      <c r="B738" s="15"/>
      <c r="C738" s="24"/>
      <c r="E738" s="14"/>
      <c r="F738" s="32"/>
      <c r="G738" s="16"/>
      <c r="H738" s="40"/>
      <c r="J738" s="5"/>
      <c r="K738" s="2"/>
      <c r="L738" s="1"/>
      <c r="M738" s="1"/>
      <c r="N738" s="1"/>
      <c r="O738" s="3"/>
      <c r="P738" s="4"/>
      <c r="Q738" s="4"/>
      <c r="R738" s="4"/>
      <c r="S738" s="4"/>
      <c r="T738" s="4"/>
      <c r="U738" s="4"/>
      <c r="V738" s="4"/>
      <c r="W738" s="4"/>
      <c r="X738" s="4"/>
      <c r="Y738" s="4"/>
    </row>
    <row r="739" spans="2:25" ht="12.75" customHeight="1">
      <c r="B739" s="15"/>
      <c r="C739" s="24"/>
      <c r="E739" s="14"/>
      <c r="F739" s="32"/>
      <c r="G739" s="16"/>
      <c r="H739" s="40"/>
      <c r="J739" s="5"/>
      <c r="K739" s="2"/>
      <c r="L739" s="1"/>
      <c r="M739" s="1"/>
      <c r="N739" s="1"/>
      <c r="O739" s="3"/>
      <c r="P739" s="4"/>
      <c r="Q739" s="4"/>
      <c r="R739" s="4"/>
      <c r="S739" s="4"/>
      <c r="T739" s="4"/>
      <c r="U739" s="4"/>
      <c r="V739" s="4"/>
      <c r="W739" s="4"/>
      <c r="X739" s="4"/>
      <c r="Y739" s="4"/>
    </row>
    <row r="740" spans="2:25" ht="12.75" customHeight="1">
      <c r="B740" s="15"/>
      <c r="C740" s="24"/>
      <c r="E740" s="14"/>
      <c r="F740" s="32"/>
      <c r="G740" s="16"/>
      <c r="H740" s="40"/>
      <c r="J740" s="5"/>
      <c r="K740" s="2"/>
      <c r="L740" s="1"/>
      <c r="M740" s="1"/>
      <c r="N740" s="1"/>
      <c r="O740" s="3"/>
      <c r="P740" s="4"/>
      <c r="Q740" s="4"/>
      <c r="R740" s="4"/>
      <c r="S740" s="4"/>
      <c r="T740" s="4"/>
      <c r="U740" s="4"/>
      <c r="V740" s="4"/>
      <c r="W740" s="4"/>
      <c r="X740" s="4"/>
      <c r="Y740" s="4"/>
    </row>
    <row r="741" spans="2:25" ht="12.75" customHeight="1">
      <c r="B741" s="15"/>
      <c r="C741" s="24"/>
      <c r="E741" s="14"/>
      <c r="F741" s="32"/>
      <c r="G741" s="16"/>
      <c r="H741" s="40"/>
      <c r="J741" s="5"/>
      <c r="K741" s="2"/>
      <c r="L741" s="1"/>
      <c r="M741" s="1"/>
      <c r="N741" s="1"/>
      <c r="O741" s="3"/>
      <c r="P741" s="4"/>
      <c r="Q741" s="4"/>
      <c r="R741" s="4"/>
      <c r="S741" s="4"/>
      <c r="T741" s="4"/>
      <c r="U741" s="4"/>
      <c r="V741" s="4"/>
      <c r="W741" s="4"/>
      <c r="X741" s="4"/>
      <c r="Y741" s="4"/>
    </row>
    <row r="742" spans="2:25" ht="12.75" customHeight="1">
      <c r="B742" s="15"/>
      <c r="C742" s="24"/>
      <c r="E742" s="14"/>
      <c r="F742" s="32"/>
      <c r="G742" s="16"/>
      <c r="H742" s="40"/>
      <c r="J742" s="5"/>
      <c r="K742" s="2"/>
      <c r="L742" s="1"/>
      <c r="M742" s="1"/>
      <c r="N742" s="1"/>
      <c r="O742" s="3"/>
      <c r="P742" s="4"/>
      <c r="Q742" s="4"/>
      <c r="R742" s="4"/>
      <c r="S742" s="4"/>
      <c r="T742" s="4"/>
      <c r="U742" s="4"/>
      <c r="V742" s="4"/>
      <c r="W742" s="4"/>
      <c r="X742" s="4"/>
      <c r="Y742" s="4"/>
    </row>
    <row r="743" spans="2:25" ht="12.75" customHeight="1">
      <c r="B743" s="15"/>
      <c r="C743" s="24"/>
      <c r="E743" s="14"/>
      <c r="F743" s="32"/>
      <c r="G743" s="16"/>
      <c r="H743" s="40"/>
      <c r="J743" s="5"/>
      <c r="K743" s="2"/>
      <c r="L743" s="1"/>
      <c r="M743" s="1"/>
      <c r="N743" s="1"/>
      <c r="O743" s="3"/>
      <c r="P743" s="4"/>
      <c r="Q743" s="4"/>
      <c r="R743" s="4"/>
      <c r="S743" s="4"/>
      <c r="T743" s="4"/>
      <c r="U743" s="4"/>
      <c r="V743" s="4"/>
      <c r="W743" s="4"/>
      <c r="X743" s="4"/>
      <c r="Y743" s="4"/>
    </row>
    <row r="744" spans="2:25" ht="12.75" customHeight="1">
      <c r="B744" s="15"/>
      <c r="C744" s="24"/>
      <c r="E744" s="14"/>
      <c r="F744" s="32"/>
      <c r="G744" s="16"/>
      <c r="H744" s="40"/>
      <c r="J744" s="5"/>
      <c r="K744" s="2"/>
      <c r="L744" s="1"/>
      <c r="M744" s="1"/>
      <c r="N744" s="1"/>
      <c r="O744" s="3"/>
      <c r="P744" s="4"/>
      <c r="Q744" s="4"/>
      <c r="R744" s="4"/>
      <c r="S744" s="4"/>
      <c r="T744" s="4"/>
      <c r="U744" s="4"/>
      <c r="V744" s="4"/>
      <c r="W744" s="4"/>
      <c r="X744" s="4"/>
      <c r="Y744" s="4"/>
    </row>
    <row r="745" spans="2:25" ht="12.75" customHeight="1">
      <c r="B745" s="15"/>
      <c r="C745" s="24"/>
      <c r="E745" s="14"/>
      <c r="F745" s="32"/>
      <c r="G745" s="16"/>
      <c r="H745" s="40"/>
      <c r="J745" s="5"/>
      <c r="K745" s="2"/>
      <c r="L745" s="1"/>
      <c r="M745" s="1"/>
      <c r="N745" s="1"/>
      <c r="O745" s="3"/>
      <c r="P745" s="4"/>
      <c r="Q745" s="4"/>
      <c r="R745" s="4"/>
      <c r="S745" s="4"/>
      <c r="T745" s="4"/>
      <c r="U745" s="4"/>
      <c r="V745" s="4"/>
      <c r="W745" s="4"/>
      <c r="X745" s="4"/>
      <c r="Y745" s="4"/>
    </row>
    <row r="746" spans="2:25" ht="12.75" customHeight="1">
      <c r="B746" s="15"/>
      <c r="C746" s="24"/>
      <c r="E746" s="14"/>
      <c r="F746" s="32"/>
      <c r="G746" s="16"/>
      <c r="H746" s="40"/>
      <c r="J746" s="5"/>
      <c r="K746" s="2"/>
      <c r="L746" s="1"/>
      <c r="M746" s="1"/>
      <c r="N746" s="1"/>
      <c r="O746" s="3"/>
      <c r="P746" s="4"/>
      <c r="Q746" s="4"/>
      <c r="R746" s="4"/>
      <c r="S746" s="4"/>
      <c r="T746" s="4"/>
      <c r="U746" s="4"/>
      <c r="V746" s="4"/>
      <c r="W746" s="4"/>
      <c r="X746" s="4"/>
      <c r="Y746" s="4"/>
    </row>
    <row r="747" spans="2:25" ht="12.75" customHeight="1">
      <c r="B747" s="15"/>
      <c r="C747" s="24"/>
      <c r="E747" s="14"/>
      <c r="F747" s="32"/>
      <c r="G747" s="16"/>
      <c r="H747" s="40"/>
      <c r="J747" s="5"/>
      <c r="K747" s="2"/>
      <c r="L747" s="1"/>
      <c r="M747" s="1"/>
      <c r="N747" s="1"/>
      <c r="O747" s="3"/>
      <c r="P747" s="4"/>
      <c r="Q747" s="4"/>
      <c r="R747" s="4"/>
      <c r="S747" s="4"/>
      <c r="T747" s="4"/>
      <c r="U747" s="4"/>
      <c r="V747" s="4"/>
      <c r="W747" s="4"/>
      <c r="X747" s="4"/>
      <c r="Y747" s="4"/>
    </row>
    <row r="748" spans="2:25" ht="12.75" customHeight="1">
      <c r="B748" s="15"/>
      <c r="C748" s="24"/>
      <c r="E748" s="14"/>
      <c r="F748" s="32"/>
      <c r="G748" s="16"/>
      <c r="H748" s="40"/>
      <c r="J748" s="5"/>
      <c r="K748" s="2"/>
      <c r="L748" s="1"/>
      <c r="M748" s="1"/>
      <c r="N748" s="1"/>
      <c r="O748" s="3"/>
      <c r="P748" s="4"/>
      <c r="Q748" s="4"/>
      <c r="R748" s="4"/>
      <c r="S748" s="4"/>
      <c r="T748" s="4"/>
      <c r="U748" s="4"/>
      <c r="V748" s="4"/>
      <c r="W748" s="4"/>
      <c r="X748" s="4"/>
      <c r="Y748" s="4"/>
    </row>
    <row r="749" spans="2:25" ht="12.75" customHeight="1">
      <c r="B749" s="15"/>
      <c r="C749" s="24"/>
      <c r="E749" s="14"/>
      <c r="F749" s="32"/>
      <c r="G749" s="16"/>
      <c r="H749" s="40"/>
      <c r="J749" s="5"/>
      <c r="K749" s="2"/>
      <c r="L749" s="1"/>
      <c r="M749" s="1"/>
      <c r="N749" s="1"/>
      <c r="O749" s="3"/>
      <c r="P749" s="4"/>
      <c r="Q749" s="4"/>
      <c r="R749" s="4"/>
      <c r="S749" s="4"/>
      <c r="T749" s="4"/>
      <c r="U749" s="4"/>
      <c r="V749" s="4"/>
      <c r="W749" s="4"/>
      <c r="X749" s="4"/>
      <c r="Y749" s="4"/>
    </row>
    <row r="750" spans="2:25" ht="12.75" customHeight="1">
      <c r="B750" s="15"/>
      <c r="C750" s="24"/>
      <c r="E750" s="14"/>
      <c r="F750" s="32"/>
      <c r="G750" s="16"/>
      <c r="H750" s="40"/>
      <c r="J750" s="5"/>
      <c r="K750" s="2"/>
      <c r="L750" s="1"/>
      <c r="M750" s="1"/>
      <c r="N750" s="1"/>
      <c r="O750" s="3"/>
      <c r="P750" s="4"/>
      <c r="Q750" s="4"/>
      <c r="R750" s="4"/>
      <c r="S750" s="4"/>
      <c r="T750" s="4"/>
      <c r="U750" s="4"/>
      <c r="V750" s="4"/>
      <c r="W750" s="4"/>
      <c r="X750" s="4"/>
      <c r="Y750" s="4"/>
    </row>
    <row r="751" spans="2:25" ht="12.75" customHeight="1">
      <c r="B751" s="15"/>
      <c r="C751" s="24"/>
      <c r="E751" s="14"/>
      <c r="F751" s="32"/>
      <c r="G751" s="16"/>
      <c r="H751" s="40"/>
      <c r="J751" s="5"/>
      <c r="K751" s="2"/>
      <c r="L751" s="1"/>
      <c r="M751" s="1"/>
      <c r="N751" s="1"/>
      <c r="O751" s="3"/>
      <c r="P751" s="4"/>
      <c r="Q751" s="4"/>
      <c r="R751" s="4"/>
      <c r="S751" s="4"/>
      <c r="T751" s="4"/>
      <c r="U751" s="4"/>
      <c r="V751" s="4"/>
      <c r="W751" s="4"/>
      <c r="X751" s="4"/>
      <c r="Y751" s="4"/>
    </row>
    <row r="752" spans="2:25" ht="12.75" customHeight="1">
      <c r="B752" s="15"/>
      <c r="C752" s="24"/>
      <c r="E752" s="14"/>
      <c r="F752" s="32"/>
      <c r="G752" s="16"/>
      <c r="H752" s="40"/>
      <c r="J752" s="5"/>
      <c r="K752" s="2"/>
      <c r="L752" s="1"/>
      <c r="M752" s="1"/>
      <c r="N752" s="1"/>
      <c r="O752" s="3"/>
      <c r="P752" s="4"/>
      <c r="Q752" s="4"/>
      <c r="R752" s="4"/>
      <c r="S752" s="4"/>
      <c r="T752" s="4"/>
      <c r="U752" s="4"/>
      <c r="V752" s="4"/>
      <c r="W752" s="4"/>
      <c r="X752" s="4"/>
      <c r="Y752" s="4"/>
    </row>
    <row r="753" spans="2:25" ht="12.75" customHeight="1">
      <c r="B753" s="15"/>
      <c r="C753" s="24"/>
      <c r="E753" s="14"/>
      <c r="F753" s="32"/>
      <c r="G753" s="16"/>
      <c r="H753" s="40"/>
      <c r="J753" s="5"/>
      <c r="K753" s="2"/>
      <c r="L753" s="1"/>
      <c r="M753" s="1"/>
      <c r="N753" s="1"/>
      <c r="O753" s="3"/>
      <c r="P753" s="4"/>
      <c r="Q753" s="4"/>
      <c r="R753" s="4"/>
      <c r="S753" s="4"/>
      <c r="T753" s="4"/>
      <c r="U753" s="4"/>
      <c r="V753" s="4"/>
      <c r="W753" s="4"/>
      <c r="X753" s="4"/>
      <c r="Y753" s="4"/>
    </row>
    <row r="754" spans="2:25" ht="12.75" customHeight="1">
      <c r="B754" s="15"/>
      <c r="C754" s="24"/>
      <c r="E754" s="14"/>
      <c r="F754" s="32"/>
      <c r="G754" s="16"/>
      <c r="H754" s="40"/>
      <c r="J754" s="5"/>
      <c r="K754" s="2"/>
      <c r="L754" s="1"/>
      <c r="M754" s="1"/>
      <c r="N754" s="1"/>
      <c r="O754" s="3"/>
      <c r="P754" s="4"/>
      <c r="Q754" s="4"/>
      <c r="R754" s="4"/>
      <c r="S754" s="4"/>
      <c r="T754" s="4"/>
      <c r="U754" s="4"/>
      <c r="V754" s="4"/>
      <c r="W754" s="4"/>
      <c r="X754" s="4"/>
      <c r="Y754" s="4"/>
    </row>
    <row r="755" spans="2:25" ht="12.75" customHeight="1">
      <c r="B755" s="15"/>
      <c r="C755" s="24"/>
      <c r="E755" s="14"/>
      <c r="F755" s="32"/>
      <c r="G755" s="16"/>
      <c r="H755" s="40"/>
      <c r="J755" s="5"/>
      <c r="K755" s="2"/>
      <c r="L755" s="1"/>
      <c r="M755" s="1"/>
      <c r="N755" s="1"/>
      <c r="O755" s="3"/>
      <c r="P755" s="4"/>
      <c r="Q755" s="4"/>
      <c r="R755" s="4"/>
      <c r="S755" s="4"/>
      <c r="T755" s="4"/>
      <c r="U755" s="4"/>
      <c r="V755" s="4"/>
      <c r="W755" s="4"/>
      <c r="X755" s="4"/>
      <c r="Y755" s="4"/>
    </row>
    <row r="756" spans="2:25" ht="12.75" customHeight="1">
      <c r="B756" s="15"/>
      <c r="C756" s="24"/>
      <c r="E756" s="14"/>
      <c r="F756" s="32"/>
      <c r="G756" s="16"/>
      <c r="H756" s="40"/>
      <c r="J756" s="5"/>
      <c r="K756" s="2"/>
      <c r="L756" s="1"/>
      <c r="M756" s="1"/>
      <c r="N756" s="1"/>
      <c r="O756" s="3"/>
      <c r="P756" s="4"/>
      <c r="Q756" s="4"/>
      <c r="R756" s="4"/>
      <c r="S756" s="4"/>
      <c r="T756" s="4"/>
      <c r="U756" s="4"/>
      <c r="V756" s="4"/>
      <c r="W756" s="4"/>
      <c r="X756" s="4"/>
      <c r="Y756" s="4"/>
    </row>
    <row r="757" spans="2:25" ht="12.75" customHeight="1">
      <c r="B757" s="15"/>
      <c r="C757" s="24"/>
      <c r="E757" s="14"/>
      <c r="F757" s="32"/>
      <c r="G757" s="16"/>
      <c r="H757" s="40"/>
      <c r="J757" s="5"/>
      <c r="K757" s="2"/>
      <c r="L757" s="1"/>
      <c r="M757" s="1"/>
      <c r="N757" s="1"/>
      <c r="O757" s="3"/>
      <c r="P757" s="4"/>
      <c r="Q757" s="4"/>
      <c r="R757" s="4"/>
      <c r="S757" s="4"/>
      <c r="T757" s="4"/>
      <c r="U757" s="4"/>
      <c r="V757" s="4"/>
      <c r="W757" s="4"/>
      <c r="X757" s="4"/>
      <c r="Y757" s="4"/>
    </row>
    <row r="758" spans="2:25" ht="12.75" customHeight="1">
      <c r="B758" s="15"/>
      <c r="C758" s="24"/>
      <c r="E758" s="14"/>
      <c r="F758" s="32"/>
      <c r="G758" s="16"/>
      <c r="H758" s="40"/>
      <c r="J758" s="5"/>
      <c r="K758" s="2"/>
      <c r="L758" s="1"/>
      <c r="M758" s="1"/>
      <c r="N758" s="1"/>
      <c r="O758" s="3"/>
      <c r="P758" s="4"/>
      <c r="Q758" s="4"/>
      <c r="R758" s="4"/>
      <c r="S758" s="4"/>
      <c r="T758" s="4"/>
      <c r="U758" s="4"/>
      <c r="V758" s="4"/>
      <c r="W758" s="4"/>
      <c r="X758" s="4"/>
      <c r="Y758" s="4"/>
    </row>
    <row r="759" spans="2:25" ht="12.75" customHeight="1">
      <c r="B759" s="15"/>
      <c r="C759" s="24"/>
      <c r="E759" s="14"/>
      <c r="F759" s="32"/>
      <c r="G759" s="16"/>
      <c r="H759" s="40"/>
      <c r="J759" s="5"/>
      <c r="K759" s="2"/>
      <c r="L759" s="1"/>
      <c r="M759" s="1"/>
      <c r="N759" s="1"/>
      <c r="O759" s="3"/>
      <c r="P759" s="4"/>
      <c r="Q759" s="4"/>
      <c r="R759" s="4"/>
      <c r="S759" s="4"/>
      <c r="T759" s="4"/>
      <c r="U759" s="4"/>
      <c r="V759" s="4"/>
      <c r="W759" s="4"/>
      <c r="X759" s="4"/>
      <c r="Y759" s="4"/>
    </row>
    <row r="760" spans="2:25" ht="12.75" customHeight="1">
      <c r="B760" s="15"/>
      <c r="C760" s="24"/>
      <c r="E760" s="14"/>
      <c r="F760" s="32"/>
      <c r="G760" s="16"/>
      <c r="H760" s="40"/>
      <c r="J760" s="5"/>
      <c r="K760" s="2"/>
      <c r="L760" s="1"/>
      <c r="M760" s="1"/>
      <c r="N760" s="1"/>
      <c r="O760" s="3"/>
      <c r="P760" s="4"/>
      <c r="Q760" s="4"/>
      <c r="R760" s="4"/>
      <c r="S760" s="4"/>
      <c r="T760" s="4"/>
      <c r="U760" s="4"/>
      <c r="V760" s="4"/>
      <c r="W760" s="4"/>
      <c r="X760" s="4"/>
      <c r="Y760" s="4"/>
    </row>
    <row r="761" spans="2:25" ht="12.75" customHeight="1">
      <c r="B761" s="15"/>
      <c r="C761" s="24"/>
      <c r="E761" s="14"/>
      <c r="F761" s="32"/>
      <c r="G761" s="16"/>
      <c r="H761" s="40"/>
      <c r="J761" s="5"/>
      <c r="K761" s="2"/>
      <c r="L761" s="1"/>
      <c r="M761" s="1"/>
      <c r="N761" s="1"/>
      <c r="O761" s="3"/>
      <c r="P761" s="4"/>
      <c r="Q761" s="4"/>
      <c r="R761" s="4"/>
      <c r="S761" s="4"/>
      <c r="T761" s="4"/>
      <c r="U761" s="4"/>
      <c r="V761" s="4"/>
      <c r="W761" s="4"/>
      <c r="X761" s="4"/>
      <c r="Y761" s="4"/>
    </row>
    <row r="762" spans="2:25" ht="12.75" customHeight="1">
      <c r="B762" s="15"/>
      <c r="C762" s="24"/>
      <c r="E762" s="14"/>
      <c r="F762" s="32"/>
      <c r="G762" s="16"/>
      <c r="H762" s="40"/>
      <c r="J762" s="5"/>
      <c r="K762" s="2"/>
      <c r="L762" s="1"/>
      <c r="M762" s="1"/>
      <c r="N762" s="1"/>
      <c r="O762" s="3"/>
      <c r="P762" s="4"/>
      <c r="Q762" s="4"/>
      <c r="R762" s="4"/>
      <c r="S762" s="4"/>
      <c r="T762" s="4"/>
      <c r="U762" s="4"/>
      <c r="V762" s="4"/>
      <c r="W762" s="4"/>
      <c r="X762" s="4"/>
      <c r="Y762" s="4"/>
    </row>
    <row r="763" spans="2:25" ht="12.75" customHeight="1">
      <c r="B763" s="15"/>
      <c r="C763" s="24"/>
      <c r="E763" s="14"/>
      <c r="F763" s="32"/>
      <c r="G763" s="16"/>
      <c r="H763" s="40"/>
      <c r="J763" s="5"/>
      <c r="K763" s="2"/>
      <c r="L763" s="1"/>
      <c r="M763" s="1"/>
      <c r="N763" s="1"/>
      <c r="O763" s="3"/>
      <c r="P763" s="4"/>
      <c r="Q763" s="4"/>
      <c r="R763" s="4"/>
      <c r="S763" s="4"/>
      <c r="T763" s="4"/>
      <c r="U763" s="4"/>
      <c r="V763" s="4"/>
      <c r="W763" s="4"/>
      <c r="X763" s="4"/>
      <c r="Y763" s="4"/>
    </row>
    <row r="764" spans="2:25" ht="12.75" customHeight="1">
      <c r="B764" s="15"/>
      <c r="C764" s="24"/>
      <c r="E764" s="14"/>
      <c r="F764" s="32"/>
      <c r="G764" s="16"/>
      <c r="H764" s="40"/>
      <c r="J764" s="5"/>
      <c r="K764" s="2"/>
      <c r="L764" s="1"/>
      <c r="M764" s="1"/>
      <c r="N764" s="1"/>
      <c r="O764" s="3"/>
      <c r="P764" s="4"/>
      <c r="Q764" s="4"/>
      <c r="R764" s="4"/>
      <c r="S764" s="4"/>
      <c r="T764" s="4"/>
      <c r="U764" s="4"/>
      <c r="V764" s="4"/>
      <c r="W764" s="4"/>
      <c r="X764" s="4"/>
      <c r="Y764" s="4"/>
    </row>
    <row r="765" spans="2:25" ht="12.75" customHeight="1">
      <c r="B765" s="15"/>
      <c r="C765" s="24"/>
      <c r="E765" s="14"/>
      <c r="F765" s="32"/>
      <c r="G765" s="16"/>
      <c r="H765" s="40"/>
      <c r="J765" s="5"/>
      <c r="K765" s="2"/>
      <c r="L765" s="1"/>
      <c r="M765" s="1"/>
      <c r="N765" s="1"/>
      <c r="O765" s="3"/>
      <c r="P765" s="4"/>
      <c r="Q765" s="4"/>
      <c r="R765" s="4"/>
      <c r="S765" s="4"/>
      <c r="T765" s="4"/>
      <c r="U765" s="4"/>
      <c r="V765" s="4"/>
      <c r="W765" s="4"/>
      <c r="X765" s="4"/>
      <c r="Y765" s="4"/>
    </row>
    <row r="766" spans="2:25" ht="12.75" customHeight="1">
      <c r="B766" s="15"/>
      <c r="C766" s="24"/>
      <c r="E766" s="14"/>
      <c r="F766" s="32"/>
      <c r="G766" s="16"/>
      <c r="H766" s="40"/>
      <c r="J766" s="5"/>
      <c r="K766" s="2"/>
      <c r="L766" s="1"/>
      <c r="M766" s="1"/>
      <c r="N766" s="1"/>
      <c r="O766" s="3"/>
      <c r="P766" s="4"/>
      <c r="Q766" s="4"/>
      <c r="R766" s="4"/>
      <c r="S766" s="4"/>
      <c r="T766" s="4"/>
      <c r="U766" s="4"/>
      <c r="V766" s="4"/>
      <c r="W766" s="4"/>
      <c r="X766" s="4"/>
      <c r="Y766" s="4"/>
    </row>
    <row r="767" spans="2:25" ht="12.75" customHeight="1">
      <c r="B767" s="15"/>
      <c r="C767" s="24"/>
      <c r="E767" s="14"/>
      <c r="F767" s="32"/>
      <c r="G767" s="16"/>
      <c r="H767" s="40"/>
      <c r="J767" s="5"/>
      <c r="K767" s="2"/>
      <c r="L767" s="1"/>
      <c r="M767" s="1"/>
      <c r="N767" s="1"/>
      <c r="O767" s="3"/>
      <c r="P767" s="4"/>
      <c r="Q767" s="4"/>
      <c r="R767" s="4"/>
      <c r="S767" s="4"/>
      <c r="T767" s="4"/>
      <c r="U767" s="4"/>
      <c r="V767" s="4"/>
      <c r="W767" s="4"/>
      <c r="X767" s="4"/>
      <c r="Y767" s="4"/>
    </row>
    <row r="768" spans="2:25" ht="12.75" customHeight="1">
      <c r="B768" s="15"/>
      <c r="C768" s="24"/>
      <c r="E768" s="14"/>
      <c r="F768" s="32"/>
      <c r="G768" s="16"/>
      <c r="H768" s="40"/>
      <c r="J768" s="5"/>
      <c r="K768" s="2"/>
      <c r="L768" s="1"/>
      <c r="M768" s="1"/>
      <c r="N768" s="1"/>
      <c r="O768" s="3"/>
      <c r="P768" s="4"/>
      <c r="Q768" s="4"/>
      <c r="R768" s="4"/>
      <c r="S768" s="4"/>
      <c r="T768" s="4"/>
      <c r="U768" s="4"/>
      <c r="V768" s="4"/>
      <c r="W768" s="4"/>
      <c r="X768" s="4"/>
      <c r="Y768" s="4"/>
    </row>
    <row r="769" spans="2:25" ht="12.75" customHeight="1">
      <c r="B769" s="15"/>
      <c r="C769" s="24"/>
      <c r="E769" s="14"/>
      <c r="F769" s="32"/>
      <c r="G769" s="16"/>
      <c r="H769" s="40"/>
      <c r="J769" s="5"/>
      <c r="K769" s="2"/>
      <c r="L769" s="1"/>
      <c r="M769" s="1"/>
      <c r="N769" s="1"/>
      <c r="O769" s="3"/>
      <c r="P769" s="4"/>
      <c r="Q769" s="4"/>
      <c r="R769" s="4"/>
      <c r="S769" s="4"/>
      <c r="T769" s="4"/>
      <c r="U769" s="4"/>
      <c r="V769" s="4"/>
      <c r="W769" s="4"/>
      <c r="X769" s="4"/>
      <c r="Y769" s="4"/>
    </row>
    <row r="770" spans="2:25" ht="12.75" customHeight="1">
      <c r="B770" s="15"/>
      <c r="C770" s="24"/>
      <c r="E770" s="14"/>
      <c r="F770" s="32"/>
      <c r="G770" s="16"/>
      <c r="H770" s="40"/>
      <c r="J770" s="5"/>
      <c r="K770" s="2"/>
      <c r="L770" s="1"/>
      <c r="M770" s="1"/>
      <c r="N770" s="1"/>
      <c r="O770" s="3"/>
      <c r="P770" s="4"/>
      <c r="Q770" s="4"/>
      <c r="R770" s="4"/>
      <c r="S770" s="4"/>
      <c r="T770" s="4"/>
      <c r="U770" s="4"/>
      <c r="V770" s="4"/>
      <c r="W770" s="4"/>
      <c r="X770" s="4"/>
      <c r="Y770" s="4"/>
    </row>
    <row r="771" spans="2:25" ht="12.75" customHeight="1">
      <c r="B771" s="15"/>
      <c r="C771" s="24"/>
      <c r="E771" s="14"/>
      <c r="F771" s="32"/>
      <c r="G771" s="16"/>
      <c r="H771" s="40"/>
      <c r="J771" s="5"/>
      <c r="K771" s="2"/>
      <c r="L771" s="1"/>
      <c r="M771" s="1"/>
      <c r="N771" s="1"/>
      <c r="O771" s="3"/>
      <c r="P771" s="4"/>
      <c r="Q771" s="4"/>
      <c r="R771" s="4"/>
      <c r="S771" s="4"/>
      <c r="T771" s="4"/>
      <c r="U771" s="4"/>
      <c r="V771" s="4"/>
      <c r="W771" s="4"/>
      <c r="X771" s="4"/>
      <c r="Y771" s="4"/>
    </row>
    <row r="772" spans="2:25" ht="12.75" customHeight="1">
      <c r="B772" s="15"/>
      <c r="C772" s="24"/>
      <c r="E772" s="14"/>
      <c r="F772" s="32"/>
      <c r="G772" s="16"/>
      <c r="H772" s="40"/>
      <c r="J772" s="5"/>
      <c r="K772" s="2"/>
      <c r="L772" s="1"/>
      <c r="M772" s="1"/>
      <c r="N772" s="1"/>
      <c r="O772" s="3"/>
      <c r="P772" s="4"/>
      <c r="Q772" s="4"/>
      <c r="R772" s="4"/>
      <c r="S772" s="4"/>
      <c r="T772" s="4"/>
      <c r="U772" s="4"/>
      <c r="V772" s="4"/>
      <c r="W772" s="4"/>
      <c r="X772" s="4"/>
      <c r="Y772" s="4"/>
    </row>
    <row r="773" spans="2:25" ht="12.75" customHeight="1">
      <c r="B773" s="15"/>
      <c r="C773" s="24"/>
      <c r="E773" s="14"/>
      <c r="F773" s="32"/>
      <c r="G773" s="16"/>
      <c r="H773" s="40"/>
      <c r="J773" s="5"/>
      <c r="K773" s="2"/>
      <c r="L773" s="1"/>
      <c r="M773" s="1"/>
      <c r="N773" s="1"/>
      <c r="O773" s="3"/>
      <c r="P773" s="4"/>
      <c r="Q773" s="4"/>
      <c r="R773" s="4"/>
      <c r="S773" s="4"/>
      <c r="T773" s="4"/>
      <c r="U773" s="4"/>
      <c r="V773" s="4"/>
      <c r="W773" s="4"/>
      <c r="X773" s="4"/>
      <c r="Y773" s="4"/>
    </row>
    <row r="774" spans="2:25" ht="12.75" customHeight="1">
      <c r="B774" s="15"/>
      <c r="C774" s="24"/>
      <c r="E774" s="14"/>
      <c r="F774" s="32"/>
      <c r="G774" s="16"/>
      <c r="H774" s="40"/>
      <c r="J774" s="5"/>
      <c r="K774" s="2"/>
      <c r="L774" s="1"/>
      <c r="M774" s="1"/>
      <c r="N774" s="1"/>
      <c r="O774" s="3"/>
      <c r="P774" s="4"/>
      <c r="Q774" s="4"/>
      <c r="R774" s="4"/>
      <c r="S774" s="4"/>
      <c r="T774" s="4"/>
      <c r="U774" s="4"/>
      <c r="V774" s="4"/>
      <c r="W774" s="4"/>
      <c r="X774" s="4"/>
      <c r="Y774" s="4"/>
    </row>
    <row r="775" spans="2:25" ht="12.75" customHeight="1">
      <c r="B775" s="15"/>
      <c r="C775" s="24"/>
      <c r="E775" s="14"/>
      <c r="F775" s="32"/>
      <c r="G775" s="16"/>
      <c r="H775" s="40"/>
      <c r="J775" s="5"/>
      <c r="K775" s="2"/>
      <c r="L775" s="1"/>
      <c r="M775" s="1"/>
      <c r="N775" s="1"/>
      <c r="O775" s="3"/>
      <c r="P775" s="4"/>
      <c r="Q775" s="4"/>
      <c r="R775" s="4"/>
      <c r="S775" s="4"/>
      <c r="T775" s="4"/>
      <c r="U775" s="4"/>
      <c r="V775" s="4"/>
      <c r="W775" s="4"/>
      <c r="X775" s="4"/>
      <c r="Y775" s="4"/>
    </row>
    <row r="776" spans="2:25" ht="12.75" customHeight="1">
      <c r="B776" s="15"/>
      <c r="C776" s="24"/>
      <c r="E776" s="14"/>
      <c r="F776" s="32"/>
      <c r="G776" s="16"/>
      <c r="H776" s="40"/>
      <c r="J776" s="5"/>
      <c r="K776" s="2"/>
      <c r="L776" s="1"/>
      <c r="M776" s="1"/>
      <c r="N776" s="1"/>
      <c r="O776" s="3"/>
      <c r="P776" s="4"/>
      <c r="Q776" s="4"/>
      <c r="R776" s="4"/>
      <c r="S776" s="4"/>
      <c r="T776" s="4"/>
      <c r="U776" s="4"/>
      <c r="V776" s="4"/>
      <c r="W776" s="4"/>
      <c r="X776" s="4"/>
      <c r="Y776" s="4"/>
    </row>
    <row r="777" spans="2:25" ht="12.75" customHeight="1">
      <c r="B777" s="15"/>
      <c r="C777" s="24"/>
      <c r="E777" s="14"/>
      <c r="F777" s="32"/>
      <c r="G777" s="16"/>
      <c r="H777" s="40"/>
      <c r="J777" s="5"/>
      <c r="K777" s="2"/>
      <c r="L777" s="1"/>
      <c r="M777" s="1"/>
      <c r="N777" s="1"/>
      <c r="O777" s="3"/>
      <c r="P777" s="4"/>
      <c r="Q777" s="4"/>
      <c r="R777" s="4"/>
      <c r="S777" s="4"/>
      <c r="T777" s="4"/>
      <c r="U777" s="4"/>
      <c r="V777" s="4"/>
      <c r="W777" s="4"/>
      <c r="X777" s="4"/>
      <c r="Y777" s="4"/>
    </row>
    <row r="778" spans="2:25" ht="12.75" customHeight="1">
      <c r="B778" s="15"/>
      <c r="C778" s="24"/>
      <c r="E778" s="14"/>
      <c r="F778" s="32"/>
      <c r="G778" s="16"/>
      <c r="H778" s="40"/>
      <c r="J778" s="5"/>
      <c r="K778" s="2"/>
      <c r="L778" s="1"/>
      <c r="M778" s="1"/>
      <c r="N778" s="1"/>
      <c r="O778" s="3"/>
      <c r="P778" s="4"/>
      <c r="Q778" s="4"/>
      <c r="R778" s="4"/>
      <c r="S778" s="4"/>
      <c r="T778" s="4"/>
      <c r="U778" s="4"/>
      <c r="V778" s="4"/>
      <c r="W778" s="4"/>
      <c r="X778" s="4"/>
      <c r="Y778" s="4"/>
    </row>
    <row r="779" spans="2:25" ht="12.75" customHeight="1">
      <c r="B779" s="15"/>
      <c r="C779" s="24"/>
      <c r="E779" s="14"/>
      <c r="F779" s="32"/>
      <c r="G779" s="16"/>
      <c r="H779" s="40"/>
      <c r="J779" s="5"/>
      <c r="K779" s="2"/>
      <c r="L779" s="1"/>
      <c r="M779" s="1"/>
      <c r="N779" s="1"/>
      <c r="O779" s="3"/>
      <c r="P779" s="4"/>
      <c r="Q779" s="4"/>
      <c r="R779" s="4"/>
      <c r="S779" s="4"/>
      <c r="T779" s="4"/>
      <c r="U779" s="4"/>
      <c r="V779" s="4"/>
      <c r="W779" s="4"/>
      <c r="X779" s="4"/>
      <c r="Y779" s="4"/>
    </row>
    <row r="780" spans="2:25" ht="12.75" customHeight="1">
      <c r="B780" s="15"/>
      <c r="C780" s="24"/>
      <c r="E780" s="14"/>
      <c r="F780" s="32"/>
      <c r="G780" s="16"/>
      <c r="H780" s="40"/>
      <c r="J780" s="5"/>
      <c r="K780" s="2"/>
      <c r="L780" s="1"/>
      <c r="M780" s="1"/>
      <c r="N780" s="1"/>
      <c r="O780" s="3"/>
      <c r="P780" s="4"/>
      <c r="Q780" s="4"/>
      <c r="R780" s="4"/>
      <c r="S780" s="4"/>
      <c r="T780" s="4"/>
      <c r="U780" s="4"/>
      <c r="V780" s="4"/>
      <c r="W780" s="4"/>
      <c r="X780" s="4"/>
      <c r="Y780" s="4"/>
    </row>
    <row r="781" spans="2:25" ht="12.75" customHeight="1">
      <c r="B781" s="15"/>
      <c r="C781" s="24"/>
      <c r="E781" s="14"/>
      <c r="F781" s="32"/>
      <c r="G781" s="16"/>
      <c r="H781" s="40"/>
      <c r="J781" s="5"/>
      <c r="K781" s="2"/>
      <c r="L781" s="1"/>
      <c r="M781" s="1"/>
      <c r="N781" s="1"/>
      <c r="O781" s="3"/>
      <c r="P781" s="4"/>
      <c r="Q781" s="4"/>
      <c r="R781" s="4"/>
      <c r="S781" s="4"/>
      <c r="T781" s="4"/>
      <c r="U781" s="4"/>
      <c r="V781" s="4"/>
      <c r="W781" s="4"/>
      <c r="X781" s="4"/>
      <c r="Y781" s="4"/>
    </row>
    <row r="782" spans="2:25" ht="12.75" customHeight="1">
      <c r="B782" s="15"/>
      <c r="C782" s="24"/>
      <c r="E782" s="14"/>
      <c r="F782" s="32"/>
      <c r="G782" s="16"/>
      <c r="H782" s="40"/>
      <c r="J782" s="5"/>
      <c r="K782" s="2"/>
      <c r="L782" s="1"/>
      <c r="M782" s="1"/>
      <c r="N782" s="1"/>
      <c r="O782" s="3"/>
      <c r="P782" s="4"/>
      <c r="Q782" s="4"/>
      <c r="R782" s="4"/>
      <c r="S782" s="4"/>
      <c r="T782" s="4"/>
      <c r="U782" s="4"/>
      <c r="V782" s="4"/>
      <c r="W782" s="4"/>
      <c r="X782" s="4"/>
      <c r="Y782" s="4"/>
    </row>
    <row r="783" spans="2:25" ht="12.75" customHeight="1">
      <c r="B783" s="15"/>
      <c r="C783" s="24"/>
      <c r="E783" s="14"/>
      <c r="F783" s="32"/>
      <c r="G783" s="16"/>
      <c r="H783" s="40"/>
      <c r="J783" s="5"/>
      <c r="K783" s="2"/>
      <c r="L783" s="1"/>
      <c r="M783" s="1"/>
      <c r="N783" s="1"/>
      <c r="O783" s="3"/>
      <c r="P783" s="4"/>
      <c r="Q783" s="4"/>
      <c r="R783" s="4"/>
      <c r="S783" s="4"/>
      <c r="T783" s="4"/>
      <c r="U783" s="4"/>
      <c r="V783" s="4"/>
      <c r="W783" s="4"/>
      <c r="X783" s="4"/>
      <c r="Y783" s="4"/>
    </row>
    <row r="784" spans="2:25" ht="12.75" customHeight="1">
      <c r="B784" s="15"/>
      <c r="C784" s="24"/>
      <c r="E784" s="14"/>
      <c r="F784" s="32"/>
      <c r="G784" s="16"/>
      <c r="H784" s="40"/>
      <c r="J784" s="5"/>
      <c r="K784" s="2"/>
      <c r="L784" s="1"/>
      <c r="M784" s="1"/>
      <c r="N784" s="1"/>
      <c r="O784" s="3"/>
      <c r="P784" s="4"/>
      <c r="Q784" s="4"/>
      <c r="R784" s="4"/>
      <c r="S784" s="4"/>
      <c r="T784" s="4"/>
      <c r="U784" s="4"/>
      <c r="V784" s="4"/>
      <c r="W784" s="4"/>
      <c r="X784" s="4"/>
      <c r="Y784" s="4"/>
    </row>
    <row r="785" spans="2:25" ht="12.75" customHeight="1">
      <c r="B785" s="15"/>
      <c r="C785" s="24"/>
      <c r="E785" s="14"/>
      <c r="F785" s="32"/>
      <c r="G785" s="16"/>
      <c r="H785" s="40"/>
      <c r="J785" s="5"/>
      <c r="K785" s="2"/>
      <c r="L785" s="1"/>
      <c r="M785" s="1"/>
      <c r="N785" s="1"/>
      <c r="O785" s="3"/>
      <c r="P785" s="4"/>
      <c r="Q785" s="4"/>
      <c r="R785" s="4"/>
      <c r="S785" s="4"/>
      <c r="T785" s="4"/>
      <c r="U785" s="4"/>
      <c r="V785" s="4"/>
      <c r="W785" s="4"/>
      <c r="X785" s="4"/>
      <c r="Y785" s="4"/>
    </row>
    <row r="786" spans="2:25" ht="12.75" customHeight="1">
      <c r="B786" s="15"/>
      <c r="C786" s="24"/>
      <c r="E786" s="14"/>
      <c r="F786" s="32"/>
      <c r="G786" s="16"/>
      <c r="H786" s="40"/>
      <c r="J786" s="5"/>
      <c r="K786" s="2"/>
      <c r="L786" s="1"/>
      <c r="M786" s="1"/>
      <c r="N786" s="1"/>
      <c r="O786" s="3"/>
      <c r="P786" s="4"/>
      <c r="Q786" s="4"/>
      <c r="R786" s="4"/>
      <c r="S786" s="4"/>
      <c r="T786" s="4"/>
      <c r="U786" s="4"/>
      <c r="V786" s="4"/>
      <c r="W786" s="4"/>
      <c r="X786" s="4"/>
      <c r="Y786" s="4"/>
    </row>
    <row r="787" spans="2:25" ht="12.75" customHeight="1">
      <c r="B787" s="15"/>
      <c r="C787" s="24"/>
      <c r="E787" s="14"/>
      <c r="F787" s="32"/>
      <c r="G787" s="16"/>
      <c r="H787" s="40"/>
      <c r="J787" s="5"/>
      <c r="K787" s="2"/>
      <c r="L787" s="1"/>
      <c r="M787" s="1"/>
      <c r="N787" s="1"/>
      <c r="O787" s="3"/>
      <c r="P787" s="4"/>
      <c r="Q787" s="4"/>
      <c r="R787" s="4"/>
      <c r="S787" s="4"/>
      <c r="T787" s="4"/>
      <c r="U787" s="4"/>
      <c r="V787" s="4"/>
      <c r="W787" s="4"/>
      <c r="X787" s="4"/>
      <c r="Y787" s="4"/>
    </row>
    <row r="788" spans="2:25" ht="12.75" customHeight="1">
      <c r="B788" s="15"/>
      <c r="C788" s="24"/>
      <c r="E788" s="14"/>
      <c r="F788" s="32"/>
      <c r="G788" s="16"/>
      <c r="H788" s="40"/>
      <c r="J788" s="5"/>
      <c r="K788" s="2"/>
      <c r="L788" s="1"/>
      <c r="M788" s="1"/>
      <c r="N788" s="1"/>
      <c r="O788" s="3"/>
      <c r="P788" s="4"/>
      <c r="Q788" s="4"/>
      <c r="R788" s="4"/>
      <c r="S788" s="4"/>
      <c r="T788" s="4"/>
      <c r="U788" s="4"/>
      <c r="V788" s="4"/>
      <c r="W788" s="4"/>
      <c r="X788" s="4"/>
      <c r="Y788" s="4"/>
    </row>
    <row r="789" spans="2:25" ht="12.75" customHeight="1">
      <c r="B789" s="15"/>
      <c r="C789" s="24"/>
      <c r="E789" s="14"/>
      <c r="F789" s="32"/>
      <c r="G789" s="16"/>
      <c r="H789" s="40"/>
      <c r="J789" s="5"/>
      <c r="K789" s="2"/>
      <c r="L789" s="1"/>
      <c r="M789" s="1"/>
      <c r="N789" s="1"/>
      <c r="O789" s="3"/>
      <c r="P789" s="4"/>
      <c r="Q789" s="4"/>
      <c r="R789" s="4"/>
      <c r="S789" s="4"/>
      <c r="T789" s="4"/>
      <c r="U789" s="4"/>
      <c r="V789" s="4"/>
      <c r="W789" s="4"/>
      <c r="X789" s="4"/>
      <c r="Y789" s="4"/>
    </row>
    <row r="790" spans="2:25" ht="12.75" customHeight="1">
      <c r="B790" s="15"/>
      <c r="C790" s="24"/>
      <c r="E790" s="14"/>
      <c r="F790" s="32"/>
      <c r="G790" s="16"/>
      <c r="H790" s="40"/>
      <c r="J790" s="5"/>
      <c r="K790" s="2"/>
      <c r="L790" s="1"/>
      <c r="M790" s="1"/>
      <c r="N790" s="1"/>
      <c r="O790" s="3"/>
      <c r="P790" s="4"/>
      <c r="Q790" s="4"/>
      <c r="R790" s="4"/>
      <c r="S790" s="4"/>
      <c r="T790" s="4"/>
      <c r="U790" s="4"/>
      <c r="V790" s="4"/>
      <c r="W790" s="4"/>
      <c r="X790" s="4"/>
      <c r="Y790" s="4"/>
    </row>
    <row r="791" spans="2:25" ht="12.75" customHeight="1">
      <c r="B791" s="15"/>
      <c r="C791" s="24"/>
      <c r="E791" s="14"/>
      <c r="F791" s="32"/>
      <c r="G791" s="16"/>
      <c r="H791" s="40"/>
      <c r="J791" s="5"/>
      <c r="K791" s="2"/>
      <c r="L791" s="1"/>
      <c r="M791" s="1"/>
      <c r="N791" s="1"/>
      <c r="O791" s="3"/>
      <c r="P791" s="4"/>
      <c r="Q791" s="4"/>
      <c r="R791" s="4"/>
      <c r="S791" s="4"/>
      <c r="T791" s="4"/>
      <c r="U791" s="4"/>
      <c r="V791" s="4"/>
      <c r="W791" s="4"/>
      <c r="X791" s="4"/>
      <c r="Y791" s="4"/>
    </row>
    <row r="792" spans="2:25" ht="12.75" customHeight="1">
      <c r="B792" s="15"/>
      <c r="C792" s="24"/>
      <c r="E792" s="14"/>
      <c r="F792" s="32"/>
      <c r="G792" s="16"/>
      <c r="H792" s="40"/>
      <c r="J792" s="5"/>
      <c r="K792" s="2"/>
      <c r="L792" s="1"/>
      <c r="M792" s="1"/>
      <c r="N792" s="1"/>
      <c r="O792" s="3"/>
      <c r="P792" s="4"/>
      <c r="Q792" s="4"/>
      <c r="R792" s="4"/>
      <c r="S792" s="4"/>
      <c r="T792" s="4"/>
      <c r="U792" s="4"/>
      <c r="V792" s="4"/>
      <c r="W792" s="4"/>
      <c r="X792" s="4"/>
      <c r="Y792" s="4"/>
    </row>
    <row r="793" spans="2:25" ht="12.75" customHeight="1">
      <c r="B793" s="15"/>
      <c r="C793" s="24"/>
      <c r="E793" s="14"/>
      <c r="F793" s="32"/>
      <c r="G793" s="16"/>
      <c r="H793" s="40"/>
      <c r="J793" s="5"/>
      <c r="K793" s="2"/>
      <c r="L793" s="1"/>
      <c r="M793" s="1"/>
      <c r="N793" s="1"/>
      <c r="O793" s="3"/>
      <c r="P793" s="4"/>
      <c r="Q793" s="4"/>
      <c r="R793" s="4"/>
      <c r="S793" s="4"/>
      <c r="T793" s="4"/>
      <c r="U793" s="4"/>
      <c r="V793" s="4"/>
      <c r="W793" s="4"/>
      <c r="X793" s="4"/>
      <c r="Y793" s="4"/>
    </row>
    <row r="794" spans="2:25" ht="12.75" customHeight="1">
      <c r="B794" s="15"/>
      <c r="C794" s="24"/>
      <c r="E794" s="14"/>
      <c r="F794" s="32"/>
      <c r="G794" s="16"/>
      <c r="H794" s="40"/>
      <c r="J794" s="5"/>
      <c r="K794" s="2"/>
      <c r="L794" s="1"/>
      <c r="M794" s="1"/>
      <c r="N794" s="1"/>
      <c r="O794" s="3"/>
      <c r="P794" s="4"/>
      <c r="Q794" s="4"/>
      <c r="R794" s="4"/>
      <c r="S794" s="4"/>
      <c r="T794" s="4"/>
      <c r="U794" s="4"/>
      <c r="V794" s="4"/>
      <c r="W794" s="4"/>
      <c r="X794" s="4"/>
      <c r="Y794" s="4"/>
    </row>
    <row r="795" spans="2:25" ht="12.75" customHeight="1">
      <c r="B795" s="15"/>
      <c r="C795" s="24"/>
      <c r="E795" s="14"/>
      <c r="F795" s="32"/>
      <c r="G795" s="16"/>
      <c r="H795" s="40"/>
      <c r="J795" s="5"/>
      <c r="K795" s="2"/>
      <c r="L795" s="1"/>
      <c r="M795" s="1"/>
      <c r="N795" s="1"/>
      <c r="O795" s="3"/>
      <c r="P795" s="4"/>
      <c r="Q795" s="4"/>
      <c r="R795" s="4"/>
      <c r="S795" s="4"/>
      <c r="T795" s="4"/>
      <c r="U795" s="4"/>
      <c r="V795" s="4"/>
      <c r="W795" s="4"/>
      <c r="X795" s="4"/>
      <c r="Y795" s="4"/>
    </row>
    <row r="796" spans="2:25" ht="12.75" customHeight="1">
      <c r="B796" s="15"/>
      <c r="C796" s="24"/>
      <c r="E796" s="14"/>
      <c r="F796" s="32"/>
      <c r="G796" s="16"/>
      <c r="H796" s="40"/>
      <c r="J796" s="5"/>
      <c r="K796" s="2"/>
      <c r="L796" s="1"/>
      <c r="M796" s="1"/>
      <c r="N796" s="1"/>
      <c r="O796" s="3"/>
      <c r="P796" s="4"/>
      <c r="Q796" s="4"/>
      <c r="R796" s="4"/>
      <c r="S796" s="4"/>
      <c r="T796" s="4"/>
      <c r="U796" s="4"/>
      <c r="V796" s="4"/>
      <c r="W796" s="4"/>
      <c r="X796" s="4"/>
      <c r="Y796" s="4"/>
    </row>
    <row r="797" spans="2:25" ht="12.75" customHeight="1">
      <c r="B797" s="15"/>
      <c r="C797" s="24"/>
      <c r="E797" s="14"/>
      <c r="F797" s="32"/>
      <c r="G797" s="16"/>
      <c r="H797" s="40"/>
      <c r="J797" s="5"/>
      <c r="K797" s="2"/>
      <c r="L797" s="1"/>
      <c r="M797" s="1"/>
      <c r="N797" s="1"/>
      <c r="O797" s="3"/>
      <c r="P797" s="4"/>
      <c r="Q797" s="4"/>
      <c r="R797" s="4"/>
      <c r="S797" s="4"/>
      <c r="T797" s="4"/>
      <c r="U797" s="4"/>
      <c r="V797" s="4"/>
      <c r="W797" s="4"/>
      <c r="X797" s="4"/>
      <c r="Y797" s="4"/>
    </row>
    <row r="798" spans="2:25" ht="12.75" customHeight="1">
      <c r="B798" s="15"/>
      <c r="C798" s="24"/>
      <c r="E798" s="14"/>
      <c r="F798" s="32"/>
      <c r="G798" s="16"/>
      <c r="H798" s="40"/>
      <c r="J798" s="5"/>
      <c r="K798" s="2"/>
      <c r="L798" s="1"/>
      <c r="M798" s="1"/>
      <c r="N798" s="1"/>
      <c r="O798" s="3"/>
      <c r="P798" s="4"/>
      <c r="Q798" s="4"/>
      <c r="R798" s="4"/>
      <c r="S798" s="4"/>
      <c r="T798" s="4"/>
      <c r="U798" s="4"/>
      <c r="V798" s="4"/>
      <c r="W798" s="4"/>
      <c r="X798" s="4"/>
      <c r="Y798" s="4"/>
    </row>
    <row r="799" spans="2:25" ht="12.75" customHeight="1">
      <c r="B799" s="15"/>
      <c r="C799" s="24"/>
      <c r="E799" s="14"/>
      <c r="F799" s="32"/>
      <c r="G799" s="16"/>
      <c r="H799" s="40"/>
      <c r="J799" s="5"/>
      <c r="K799" s="2"/>
      <c r="L799" s="1"/>
      <c r="M799" s="1"/>
      <c r="N799" s="1"/>
      <c r="O799" s="3"/>
      <c r="P799" s="4"/>
      <c r="Q799" s="4"/>
      <c r="R799" s="4"/>
      <c r="S799" s="4"/>
      <c r="T799" s="4"/>
      <c r="U799" s="4"/>
      <c r="V799" s="4"/>
      <c r="W799" s="4"/>
      <c r="X799" s="4"/>
      <c r="Y799" s="4"/>
    </row>
    <row r="800" spans="2:25" ht="12.75" customHeight="1">
      <c r="B800" s="15"/>
      <c r="C800" s="24"/>
      <c r="E800" s="14"/>
      <c r="F800" s="32"/>
      <c r="G800" s="16"/>
      <c r="H800" s="40"/>
      <c r="J800" s="5"/>
      <c r="K800" s="2"/>
      <c r="L800" s="1"/>
      <c r="M800" s="1"/>
      <c r="N800" s="1"/>
      <c r="O800" s="3"/>
      <c r="P800" s="4"/>
      <c r="Q800" s="4"/>
      <c r="R800" s="4"/>
      <c r="S800" s="4"/>
      <c r="T800" s="4"/>
      <c r="U800" s="4"/>
      <c r="V800" s="4"/>
      <c r="W800" s="4"/>
      <c r="X800" s="4"/>
      <c r="Y800" s="4"/>
    </row>
    <row r="801" spans="2:25" ht="12.75" customHeight="1">
      <c r="B801" s="15"/>
      <c r="C801" s="24"/>
      <c r="E801" s="14"/>
      <c r="F801" s="32"/>
      <c r="G801" s="16"/>
      <c r="H801" s="40"/>
      <c r="J801" s="5"/>
      <c r="K801" s="2"/>
      <c r="L801" s="1"/>
      <c r="M801" s="1"/>
      <c r="N801" s="1"/>
      <c r="O801" s="3"/>
      <c r="P801" s="4"/>
      <c r="Q801" s="4"/>
      <c r="R801" s="4"/>
      <c r="S801" s="4"/>
      <c r="T801" s="4"/>
      <c r="U801" s="4"/>
      <c r="V801" s="4"/>
      <c r="W801" s="4"/>
      <c r="X801" s="4"/>
      <c r="Y801" s="4"/>
    </row>
    <row r="802" spans="2:25" ht="12.75" customHeight="1">
      <c r="B802" s="15"/>
      <c r="C802" s="24"/>
      <c r="E802" s="14"/>
      <c r="F802" s="32"/>
      <c r="G802" s="16"/>
      <c r="H802" s="40"/>
      <c r="J802" s="5"/>
      <c r="K802" s="2"/>
      <c r="L802" s="1"/>
      <c r="M802" s="1"/>
      <c r="N802" s="1"/>
      <c r="O802" s="3"/>
      <c r="P802" s="4"/>
      <c r="Q802" s="4"/>
      <c r="R802" s="4"/>
      <c r="S802" s="4"/>
      <c r="T802" s="4"/>
      <c r="U802" s="4"/>
      <c r="V802" s="4"/>
      <c r="W802" s="4"/>
      <c r="X802" s="4"/>
      <c r="Y802" s="4"/>
    </row>
    <row r="803" spans="2:25" ht="12.75" customHeight="1">
      <c r="B803" s="15"/>
      <c r="C803" s="24"/>
      <c r="E803" s="14"/>
      <c r="F803" s="32"/>
      <c r="G803" s="16"/>
      <c r="H803" s="40"/>
      <c r="J803" s="5"/>
      <c r="K803" s="2"/>
      <c r="L803" s="1"/>
      <c r="M803" s="1"/>
      <c r="N803" s="1"/>
      <c r="O803" s="3"/>
      <c r="P803" s="4"/>
      <c r="Q803" s="4"/>
      <c r="R803" s="4"/>
      <c r="S803" s="4"/>
      <c r="T803" s="4"/>
      <c r="U803" s="4"/>
      <c r="V803" s="4"/>
      <c r="W803" s="4"/>
      <c r="X803" s="4"/>
      <c r="Y803" s="4"/>
    </row>
    <row r="804" spans="2:25" ht="12.75" customHeight="1">
      <c r="B804" s="15"/>
      <c r="C804" s="24"/>
      <c r="E804" s="14"/>
      <c r="F804" s="32"/>
      <c r="G804" s="16"/>
      <c r="H804" s="40"/>
      <c r="J804" s="5"/>
      <c r="K804" s="2"/>
      <c r="L804" s="1"/>
      <c r="M804" s="1"/>
      <c r="N804" s="1"/>
      <c r="O804" s="3"/>
      <c r="P804" s="4"/>
      <c r="Q804" s="4"/>
      <c r="R804" s="4"/>
      <c r="S804" s="4"/>
      <c r="T804" s="4"/>
      <c r="U804" s="4"/>
      <c r="V804" s="4"/>
      <c r="W804" s="4"/>
      <c r="X804" s="4"/>
      <c r="Y804" s="4"/>
    </row>
    <row r="805" spans="2:25" ht="12.75" customHeight="1">
      <c r="B805" s="15"/>
      <c r="C805" s="24"/>
      <c r="E805" s="14"/>
      <c r="F805" s="32"/>
      <c r="G805" s="16"/>
      <c r="H805" s="40"/>
      <c r="J805" s="5"/>
      <c r="K805" s="2"/>
      <c r="L805" s="1"/>
      <c r="M805" s="1"/>
      <c r="N805" s="1"/>
      <c r="O805" s="3"/>
      <c r="P805" s="4"/>
      <c r="Q805" s="4"/>
      <c r="R805" s="4"/>
      <c r="S805" s="4"/>
      <c r="T805" s="4"/>
      <c r="U805" s="4"/>
      <c r="V805" s="4"/>
      <c r="W805" s="4"/>
      <c r="X805" s="4"/>
      <c r="Y805" s="4"/>
    </row>
    <row r="806" spans="2:25" ht="12.75" customHeight="1">
      <c r="B806" s="15"/>
      <c r="C806" s="24"/>
      <c r="E806" s="14"/>
      <c r="F806" s="32"/>
      <c r="G806" s="16"/>
      <c r="H806" s="40"/>
      <c r="J806" s="5"/>
      <c r="K806" s="2"/>
      <c r="L806" s="1"/>
      <c r="M806" s="1"/>
      <c r="N806" s="1"/>
      <c r="O806" s="3"/>
      <c r="P806" s="4"/>
      <c r="Q806" s="4"/>
      <c r="R806" s="4"/>
      <c r="S806" s="4"/>
      <c r="T806" s="4"/>
      <c r="U806" s="4"/>
      <c r="V806" s="4"/>
      <c r="W806" s="4"/>
      <c r="X806" s="4"/>
      <c r="Y806" s="4"/>
    </row>
    <row r="807" spans="2:25" ht="12.75" customHeight="1">
      <c r="B807" s="15"/>
      <c r="C807" s="24"/>
      <c r="E807" s="14"/>
      <c r="F807" s="32"/>
      <c r="G807" s="16"/>
      <c r="H807" s="40"/>
      <c r="J807" s="5"/>
      <c r="K807" s="2"/>
      <c r="L807" s="1"/>
      <c r="M807" s="1"/>
      <c r="N807" s="1"/>
      <c r="O807" s="3"/>
      <c r="P807" s="4"/>
      <c r="Q807" s="4"/>
      <c r="R807" s="4"/>
      <c r="S807" s="4"/>
      <c r="T807" s="4"/>
      <c r="U807" s="4"/>
      <c r="V807" s="4"/>
      <c r="W807" s="4"/>
      <c r="X807" s="4"/>
      <c r="Y807" s="4"/>
    </row>
    <row r="808" spans="2:25" ht="12.75" customHeight="1">
      <c r="B808" s="15"/>
      <c r="C808" s="24"/>
      <c r="E808" s="14"/>
      <c r="F808" s="32"/>
      <c r="G808" s="16"/>
      <c r="H808" s="40"/>
      <c r="J808" s="5"/>
      <c r="K808" s="2"/>
      <c r="L808" s="1"/>
      <c r="M808" s="1"/>
      <c r="N808" s="1"/>
      <c r="O808" s="3"/>
      <c r="P808" s="4"/>
      <c r="Q808" s="4"/>
      <c r="R808" s="4"/>
      <c r="S808" s="4"/>
      <c r="T808" s="4"/>
      <c r="U808" s="4"/>
      <c r="V808" s="4"/>
      <c r="W808" s="4"/>
      <c r="X808" s="4"/>
      <c r="Y808" s="4"/>
    </row>
    <row r="809" spans="2:25" ht="12.75" customHeight="1">
      <c r="B809" s="15"/>
      <c r="C809" s="24"/>
      <c r="E809" s="14"/>
      <c r="F809" s="32"/>
      <c r="G809" s="16"/>
      <c r="H809" s="40"/>
      <c r="J809" s="5"/>
      <c r="K809" s="2"/>
      <c r="L809" s="1"/>
      <c r="M809" s="1"/>
      <c r="N809" s="1"/>
      <c r="O809" s="3"/>
      <c r="P809" s="4"/>
      <c r="Q809" s="4"/>
      <c r="R809" s="4"/>
      <c r="S809" s="4"/>
      <c r="T809" s="4"/>
      <c r="U809" s="4"/>
      <c r="V809" s="4"/>
      <c r="W809" s="4"/>
      <c r="X809" s="4"/>
      <c r="Y809" s="4"/>
    </row>
    <row r="810" spans="2:25" ht="12.75" customHeight="1">
      <c r="B810" s="15"/>
      <c r="C810" s="24"/>
      <c r="E810" s="14"/>
      <c r="F810" s="32"/>
      <c r="G810" s="16"/>
      <c r="H810" s="40"/>
      <c r="J810" s="5"/>
      <c r="K810" s="2"/>
      <c r="L810" s="1"/>
      <c r="M810" s="1"/>
      <c r="N810" s="1"/>
      <c r="O810" s="3"/>
      <c r="P810" s="4"/>
      <c r="Q810" s="4"/>
      <c r="R810" s="4"/>
      <c r="S810" s="4"/>
      <c r="T810" s="4"/>
      <c r="U810" s="4"/>
      <c r="V810" s="4"/>
      <c r="W810" s="4"/>
      <c r="X810" s="4"/>
      <c r="Y810" s="4"/>
    </row>
    <row r="811" spans="2:25" ht="12.75" customHeight="1">
      <c r="B811" s="15"/>
      <c r="C811" s="24"/>
      <c r="E811" s="14"/>
      <c r="F811" s="32"/>
      <c r="G811" s="16"/>
      <c r="H811" s="40"/>
      <c r="J811" s="5"/>
      <c r="K811" s="2"/>
      <c r="L811" s="1"/>
      <c r="M811" s="1"/>
      <c r="N811" s="1"/>
      <c r="O811" s="3"/>
      <c r="P811" s="4"/>
      <c r="Q811" s="4"/>
      <c r="R811" s="4"/>
      <c r="S811" s="4"/>
      <c r="T811" s="4"/>
      <c r="U811" s="4"/>
      <c r="V811" s="4"/>
      <c r="W811" s="4"/>
      <c r="X811" s="4"/>
      <c r="Y811" s="4"/>
    </row>
    <row r="812" spans="2:25" ht="12.75" customHeight="1">
      <c r="B812" s="15"/>
      <c r="C812" s="24"/>
      <c r="E812" s="14"/>
      <c r="F812" s="32"/>
      <c r="G812" s="16"/>
      <c r="H812" s="40"/>
      <c r="J812" s="5"/>
      <c r="K812" s="2"/>
      <c r="L812" s="1"/>
      <c r="M812" s="1"/>
      <c r="N812" s="1"/>
      <c r="O812" s="3"/>
      <c r="P812" s="4"/>
      <c r="Q812" s="4"/>
      <c r="R812" s="4"/>
      <c r="S812" s="4"/>
      <c r="T812" s="4"/>
      <c r="U812" s="4"/>
      <c r="V812" s="4"/>
      <c r="W812" s="4"/>
      <c r="X812" s="4"/>
      <c r="Y812" s="4"/>
    </row>
    <row r="813" spans="2:25" ht="12.75" customHeight="1">
      <c r="B813" s="15"/>
      <c r="C813" s="24"/>
      <c r="E813" s="14"/>
      <c r="F813" s="32"/>
      <c r="G813" s="16"/>
      <c r="H813" s="40"/>
      <c r="J813" s="5"/>
      <c r="K813" s="2"/>
      <c r="L813" s="1"/>
      <c r="M813" s="1"/>
      <c r="N813" s="1"/>
      <c r="O813" s="3"/>
      <c r="P813" s="4"/>
      <c r="Q813" s="4"/>
      <c r="R813" s="4"/>
      <c r="S813" s="4"/>
      <c r="T813" s="4"/>
      <c r="U813" s="4"/>
      <c r="V813" s="4"/>
      <c r="W813" s="4"/>
      <c r="X813" s="4"/>
      <c r="Y813" s="4"/>
    </row>
    <row r="814" spans="2:25" ht="12.75" customHeight="1">
      <c r="B814" s="15"/>
      <c r="C814" s="24"/>
      <c r="E814" s="14"/>
      <c r="F814" s="32"/>
      <c r="G814" s="16"/>
      <c r="H814" s="40"/>
      <c r="J814" s="5"/>
      <c r="K814" s="2"/>
      <c r="L814" s="1"/>
      <c r="M814" s="1"/>
      <c r="N814" s="1"/>
      <c r="O814" s="3"/>
      <c r="P814" s="4"/>
      <c r="Q814" s="4"/>
      <c r="R814" s="4"/>
      <c r="S814" s="4"/>
      <c r="T814" s="4"/>
      <c r="U814" s="4"/>
      <c r="V814" s="4"/>
      <c r="W814" s="4"/>
      <c r="X814" s="4"/>
      <c r="Y814" s="4"/>
    </row>
    <row r="815" spans="2:25" ht="12.75" customHeight="1">
      <c r="B815" s="15"/>
      <c r="C815" s="24"/>
      <c r="E815" s="14"/>
      <c r="F815" s="32"/>
      <c r="G815" s="16"/>
      <c r="H815" s="40"/>
      <c r="J815" s="5"/>
      <c r="K815" s="2"/>
      <c r="L815" s="1"/>
      <c r="M815" s="1"/>
      <c r="N815" s="1"/>
      <c r="O815" s="3"/>
      <c r="P815" s="4"/>
      <c r="Q815" s="4"/>
      <c r="R815" s="4"/>
      <c r="S815" s="4"/>
      <c r="T815" s="4"/>
      <c r="U815" s="4"/>
      <c r="V815" s="4"/>
      <c r="W815" s="4"/>
      <c r="X815" s="4"/>
      <c r="Y815" s="4"/>
    </row>
    <row r="816" spans="2:25" ht="12.75" customHeight="1">
      <c r="B816" s="15"/>
      <c r="C816" s="24"/>
      <c r="E816" s="14"/>
      <c r="F816" s="32"/>
      <c r="G816" s="16"/>
      <c r="H816" s="40"/>
      <c r="J816" s="5"/>
      <c r="K816" s="2"/>
      <c r="L816" s="1"/>
      <c r="M816" s="1"/>
      <c r="N816" s="1"/>
      <c r="O816" s="3"/>
      <c r="P816" s="4"/>
      <c r="Q816" s="4"/>
      <c r="R816" s="4"/>
      <c r="S816" s="4"/>
      <c r="T816" s="4"/>
      <c r="U816" s="4"/>
      <c r="V816" s="4"/>
      <c r="W816" s="4"/>
      <c r="X816" s="4"/>
      <c r="Y816" s="4"/>
    </row>
    <row r="817" spans="2:25" ht="12.75" customHeight="1">
      <c r="B817" s="15"/>
      <c r="C817" s="24"/>
      <c r="E817" s="14"/>
      <c r="F817" s="32"/>
      <c r="G817" s="16"/>
      <c r="H817" s="40"/>
      <c r="J817" s="5"/>
      <c r="K817" s="2"/>
      <c r="L817" s="1"/>
      <c r="M817" s="1"/>
      <c r="N817" s="1"/>
      <c r="O817" s="3"/>
      <c r="P817" s="4"/>
      <c r="Q817" s="4"/>
      <c r="R817" s="4"/>
      <c r="S817" s="4"/>
      <c r="T817" s="4"/>
      <c r="U817" s="4"/>
      <c r="V817" s="4"/>
      <c r="W817" s="4"/>
      <c r="X817" s="4"/>
      <c r="Y817" s="4"/>
    </row>
    <row r="818" spans="2:25" ht="12.75" customHeight="1">
      <c r="B818" s="15"/>
      <c r="C818" s="24"/>
      <c r="E818" s="14"/>
      <c r="F818" s="32"/>
      <c r="G818" s="16"/>
      <c r="H818" s="40"/>
      <c r="J818" s="5"/>
      <c r="K818" s="2"/>
      <c r="L818" s="1"/>
      <c r="M818" s="1"/>
      <c r="N818" s="1"/>
      <c r="O818" s="3"/>
      <c r="P818" s="4"/>
      <c r="Q818" s="4"/>
      <c r="R818" s="4"/>
      <c r="S818" s="4"/>
      <c r="T818" s="4"/>
      <c r="U818" s="4"/>
      <c r="V818" s="4"/>
      <c r="W818" s="4"/>
      <c r="X818" s="4"/>
      <c r="Y818" s="4"/>
    </row>
    <row r="819" spans="2:25" ht="12.75" customHeight="1">
      <c r="B819" s="15"/>
      <c r="C819" s="24"/>
      <c r="E819" s="14"/>
      <c r="F819" s="32"/>
      <c r="G819" s="16"/>
      <c r="H819" s="40"/>
      <c r="J819" s="5"/>
      <c r="K819" s="2"/>
      <c r="L819" s="1"/>
      <c r="M819" s="1"/>
      <c r="N819" s="1"/>
      <c r="O819" s="3"/>
      <c r="P819" s="4"/>
      <c r="Q819" s="4"/>
      <c r="R819" s="4"/>
      <c r="S819" s="4"/>
      <c r="T819" s="4"/>
      <c r="U819" s="4"/>
      <c r="V819" s="4"/>
      <c r="W819" s="4"/>
      <c r="X819" s="4"/>
      <c r="Y819" s="4"/>
    </row>
    <row r="820" spans="2:25" ht="12.75" customHeight="1">
      <c r="B820" s="15"/>
      <c r="C820" s="24"/>
      <c r="E820" s="14"/>
      <c r="F820" s="32"/>
      <c r="G820" s="16"/>
      <c r="H820" s="40"/>
      <c r="J820" s="5"/>
      <c r="K820" s="2"/>
      <c r="L820" s="1"/>
      <c r="M820" s="1"/>
      <c r="N820" s="1"/>
      <c r="O820" s="3"/>
      <c r="P820" s="4"/>
      <c r="Q820" s="4"/>
      <c r="R820" s="4"/>
      <c r="S820" s="4"/>
      <c r="T820" s="4"/>
      <c r="U820" s="4"/>
      <c r="V820" s="4"/>
      <c r="W820" s="4"/>
      <c r="X820" s="4"/>
      <c r="Y820" s="4"/>
    </row>
    <row r="821" spans="2:25" ht="12.75" customHeight="1">
      <c r="B821" s="15"/>
      <c r="C821" s="24"/>
      <c r="E821" s="14"/>
      <c r="F821" s="32"/>
      <c r="G821" s="16"/>
      <c r="H821" s="40"/>
      <c r="J821" s="5"/>
      <c r="K821" s="2"/>
      <c r="L821" s="1"/>
      <c r="M821" s="1"/>
      <c r="N821" s="1"/>
      <c r="O821" s="3"/>
      <c r="P821" s="4"/>
      <c r="Q821" s="4"/>
      <c r="R821" s="4"/>
      <c r="S821" s="4"/>
      <c r="T821" s="4"/>
      <c r="U821" s="4"/>
      <c r="V821" s="4"/>
      <c r="W821" s="4"/>
      <c r="X821" s="4"/>
      <c r="Y821" s="4"/>
    </row>
    <row r="822" spans="2:25" ht="12.75" customHeight="1">
      <c r="B822" s="15"/>
      <c r="C822" s="24"/>
      <c r="E822" s="14"/>
      <c r="F822" s="32"/>
      <c r="G822" s="16"/>
      <c r="H822" s="40"/>
      <c r="J822" s="5"/>
      <c r="K822" s="2"/>
      <c r="L822" s="1"/>
      <c r="M822" s="1"/>
      <c r="N822" s="1"/>
      <c r="O822" s="3"/>
      <c r="P822" s="4"/>
      <c r="Q822" s="4"/>
      <c r="R822" s="4"/>
      <c r="S822" s="4"/>
      <c r="T822" s="4"/>
      <c r="U822" s="4"/>
      <c r="V822" s="4"/>
      <c r="W822" s="4"/>
      <c r="X822" s="4"/>
      <c r="Y822" s="4"/>
    </row>
    <row r="823" spans="2:25" ht="12.75" customHeight="1">
      <c r="B823" s="15"/>
      <c r="C823" s="24"/>
      <c r="E823" s="14"/>
      <c r="F823" s="32"/>
      <c r="G823" s="16"/>
      <c r="H823" s="40"/>
      <c r="J823" s="5"/>
      <c r="K823" s="2"/>
      <c r="L823" s="1"/>
      <c r="M823" s="1"/>
      <c r="N823" s="1"/>
      <c r="O823" s="3"/>
      <c r="P823" s="4"/>
      <c r="Q823" s="4"/>
      <c r="R823" s="4"/>
      <c r="S823" s="4"/>
      <c r="T823" s="4"/>
      <c r="U823" s="4"/>
      <c r="V823" s="4"/>
      <c r="W823" s="4"/>
      <c r="X823" s="4"/>
      <c r="Y823" s="4"/>
    </row>
    <row r="824" spans="2:25" ht="12.75" customHeight="1">
      <c r="B824" s="15"/>
      <c r="C824" s="24"/>
      <c r="E824" s="14"/>
      <c r="F824" s="32"/>
      <c r="G824" s="16"/>
      <c r="H824" s="40"/>
      <c r="J824" s="5"/>
      <c r="K824" s="2"/>
      <c r="L824" s="1"/>
      <c r="M824" s="1"/>
      <c r="N824" s="1"/>
      <c r="O824" s="3"/>
      <c r="P824" s="4"/>
      <c r="Q824" s="4"/>
      <c r="R824" s="4"/>
      <c r="S824" s="4"/>
      <c r="T824" s="4"/>
      <c r="U824" s="4"/>
      <c r="V824" s="4"/>
      <c r="W824" s="4"/>
      <c r="X824" s="4"/>
      <c r="Y824" s="4"/>
    </row>
    <row r="825" spans="2:25" ht="12.75" customHeight="1">
      <c r="B825" s="15"/>
      <c r="C825" s="24"/>
      <c r="E825" s="14"/>
      <c r="F825" s="32"/>
      <c r="G825" s="16"/>
      <c r="H825" s="40"/>
      <c r="J825" s="5"/>
      <c r="K825" s="2"/>
      <c r="L825" s="1"/>
      <c r="M825" s="1"/>
      <c r="N825" s="1"/>
      <c r="O825" s="3"/>
      <c r="P825" s="4"/>
      <c r="Q825" s="4"/>
      <c r="R825" s="4"/>
      <c r="S825" s="4"/>
      <c r="T825" s="4"/>
      <c r="U825" s="4"/>
      <c r="V825" s="4"/>
      <c r="W825" s="4"/>
      <c r="X825" s="4"/>
      <c r="Y825" s="4"/>
    </row>
    <row r="826" spans="2:25" ht="12.75" customHeight="1">
      <c r="B826" s="15"/>
      <c r="C826" s="24"/>
      <c r="E826" s="14"/>
      <c r="F826" s="32"/>
      <c r="G826" s="16"/>
      <c r="H826" s="40"/>
      <c r="J826" s="5"/>
      <c r="K826" s="2"/>
      <c r="L826" s="1"/>
      <c r="M826" s="1"/>
      <c r="N826" s="1"/>
      <c r="O826" s="3"/>
      <c r="P826" s="4"/>
      <c r="Q826" s="4"/>
      <c r="R826" s="4"/>
      <c r="S826" s="4"/>
      <c r="T826" s="4"/>
      <c r="U826" s="4"/>
      <c r="V826" s="4"/>
      <c r="W826" s="4"/>
      <c r="X826" s="4"/>
      <c r="Y826" s="4"/>
    </row>
    <row r="827" spans="2:25" ht="12.75" customHeight="1">
      <c r="B827" s="15"/>
      <c r="C827" s="24"/>
      <c r="E827" s="14"/>
      <c r="F827" s="32"/>
      <c r="G827" s="16"/>
      <c r="H827" s="40"/>
      <c r="J827" s="5"/>
      <c r="K827" s="2"/>
      <c r="L827" s="1"/>
      <c r="M827" s="1"/>
      <c r="N827" s="1"/>
      <c r="O827" s="3"/>
      <c r="P827" s="4"/>
      <c r="Q827" s="4"/>
      <c r="R827" s="4"/>
      <c r="S827" s="4"/>
      <c r="T827" s="4"/>
      <c r="U827" s="4"/>
      <c r="V827" s="4"/>
      <c r="W827" s="4"/>
      <c r="X827" s="4"/>
      <c r="Y827" s="4"/>
    </row>
    <row r="828" spans="2:25" ht="12.75" customHeight="1">
      <c r="B828" s="15"/>
      <c r="C828" s="24"/>
      <c r="E828" s="14"/>
      <c r="F828" s="32"/>
      <c r="G828" s="16"/>
      <c r="H828" s="40"/>
      <c r="J828" s="5"/>
      <c r="K828" s="2"/>
      <c r="L828" s="1"/>
      <c r="M828" s="1"/>
      <c r="N828" s="1"/>
      <c r="O828" s="3"/>
      <c r="P828" s="4"/>
      <c r="Q828" s="4"/>
      <c r="R828" s="4"/>
      <c r="S828" s="4"/>
      <c r="T828" s="4"/>
      <c r="U828" s="4"/>
      <c r="V828" s="4"/>
      <c r="W828" s="4"/>
      <c r="X828" s="4"/>
      <c r="Y828" s="4"/>
    </row>
    <row r="829" spans="2:25" ht="12.75" customHeight="1">
      <c r="B829" s="15"/>
      <c r="C829" s="24"/>
      <c r="E829" s="14"/>
      <c r="F829" s="32"/>
      <c r="G829" s="16"/>
      <c r="H829" s="40"/>
      <c r="J829" s="5"/>
      <c r="K829" s="2"/>
      <c r="L829" s="1"/>
      <c r="M829" s="1"/>
      <c r="N829" s="1"/>
      <c r="O829" s="3"/>
      <c r="P829" s="4"/>
      <c r="Q829" s="4"/>
      <c r="R829" s="4"/>
      <c r="S829" s="4"/>
      <c r="T829" s="4"/>
      <c r="U829" s="4"/>
      <c r="V829" s="4"/>
      <c r="W829" s="4"/>
      <c r="X829" s="4"/>
      <c r="Y829" s="4"/>
    </row>
    <row r="830" spans="2:25" ht="12.75" customHeight="1">
      <c r="B830" s="15"/>
      <c r="C830" s="24"/>
      <c r="E830" s="14"/>
      <c r="F830" s="32"/>
      <c r="G830" s="16"/>
      <c r="H830" s="40"/>
      <c r="J830" s="5"/>
      <c r="K830" s="2"/>
      <c r="L830" s="1"/>
      <c r="M830" s="1"/>
      <c r="N830" s="1"/>
      <c r="O830" s="3"/>
      <c r="P830" s="4"/>
      <c r="Q830" s="4"/>
      <c r="R830" s="4"/>
      <c r="S830" s="4"/>
      <c r="T830" s="4"/>
      <c r="U830" s="4"/>
      <c r="V830" s="4"/>
      <c r="W830" s="4"/>
      <c r="X830" s="4"/>
      <c r="Y830" s="4"/>
    </row>
    <row r="831" spans="2:25" ht="12.75" customHeight="1">
      <c r="B831" s="15"/>
      <c r="C831" s="24"/>
      <c r="E831" s="14"/>
      <c r="F831" s="32"/>
      <c r="G831" s="16"/>
      <c r="H831" s="40"/>
      <c r="J831" s="5"/>
      <c r="K831" s="2"/>
      <c r="L831" s="1"/>
      <c r="M831" s="1"/>
      <c r="N831" s="1"/>
      <c r="O831" s="3"/>
      <c r="P831" s="4"/>
      <c r="Q831" s="4"/>
      <c r="R831" s="4"/>
      <c r="S831" s="4"/>
      <c r="T831" s="4"/>
      <c r="U831" s="4"/>
      <c r="V831" s="4"/>
      <c r="W831" s="4"/>
      <c r="X831" s="4"/>
      <c r="Y831" s="4"/>
    </row>
    <row r="832" spans="2:25" ht="12.75" customHeight="1">
      <c r="B832" s="15"/>
      <c r="C832" s="24"/>
      <c r="E832" s="14"/>
      <c r="F832" s="32"/>
      <c r="G832" s="16"/>
      <c r="H832" s="40"/>
      <c r="J832" s="5"/>
      <c r="K832" s="2"/>
      <c r="L832" s="1"/>
      <c r="M832" s="1"/>
      <c r="N832" s="1"/>
      <c r="O832" s="3"/>
      <c r="P832" s="4"/>
      <c r="Q832" s="4"/>
      <c r="R832" s="4"/>
      <c r="S832" s="4"/>
      <c r="T832" s="4"/>
      <c r="U832" s="4"/>
      <c r="V832" s="4"/>
      <c r="W832" s="4"/>
      <c r="X832" s="4"/>
      <c r="Y832" s="4"/>
    </row>
    <row r="833" spans="2:25" ht="12.75" customHeight="1">
      <c r="B833" s="15"/>
      <c r="C833" s="24"/>
      <c r="E833" s="14"/>
      <c r="F833" s="32"/>
      <c r="G833" s="16"/>
      <c r="H833" s="40"/>
      <c r="J833" s="5"/>
      <c r="K833" s="2"/>
      <c r="L833" s="1"/>
      <c r="M833" s="1"/>
      <c r="N833" s="1"/>
      <c r="O833" s="3"/>
      <c r="P833" s="4"/>
      <c r="Q833" s="4"/>
      <c r="R833" s="4"/>
      <c r="S833" s="4"/>
      <c r="T833" s="4"/>
      <c r="U833" s="4"/>
      <c r="V833" s="4"/>
      <c r="W833" s="4"/>
      <c r="X833" s="4"/>
      <c r="Y833" s="4"/>
    </row>
    <row r="834" spans="2:25" ht="12.75" customHeight="1">
      <c r="B834" s="15"/>
      <c r="C834" s="24"/>
      <c r="E834" s="14"/>
      <c r="F834" s="32"/>
      <c r="G834" s="16"/>
      <c r="H834" s="40"/>
      <c r="J834" s="5"/>
      <c r="K834" s="2"/>
      <c r="L834" s="1"/>
      <c r="M834" s="1"/>
      <c r="N834" s="1"/>
      <c r="O834" s="3"/>
      <c r="P834" s="4"/>
      <c r="Q834" s="4"/>
      <c r="R834" s="4"/>
      <c r="S834" s="4"/>
      <c r="T834" s="4"/>
      <c r="U834" s="4"/>
      <c r="V834" s="4"/>
      <c r="W834" s="4"/>
      <c r="X834" s="4"/>
      <c r="Y834" s="4"/>
    </row>
    <row r="835" spans="2:25" ht="12.75" customHeight="1">
      <c r="B835" s="15"/>
      <c r="C835" s="24"/>
      <c r="E835" s="14"/>
      <c r="F835" s="32"/>
      <c r="G835" s="16"/>
      <c r="H835" s="40"/>
      <c r="J835" s="5"/>
      <c r="K835" s="2"/>
      <c r="L835" s="1"/>
      <c r="M835" s="1"/>
      <c r="N835" s="1"/>
      <c r="O835" s="3"/>
      <c r="P835" s="4"/>
      <c r="Q835" s="4"/>
      <c r="R835" s="4"/>
      <c r="S835" s="4"/>
      <c r="T835" s="4"/>
      <c r="U835" s="4"/>
      <c r="V835" s="4"/>
      <c r="W835" s="4"/>
      <c r="X835" s="4"/>
      <c r="Y835" s="4"/>
    </row>
    <row r="836" spans="2:25" ht="12.75" customHeight="1">
      <c r="B836" s="15"/>
      <c r="C836" s="24"/>
      <c r="E836" s="14"/>
      <c r="F836" s="32"/>
      <c r="G836" s="16"/>
      <c r="H836" s="40"/>
      <c r="J836" s="5"/>
      <c r="K836" s="2"/>
      <c r="L836" s="1"/>
      <c r="M836" s="1"/>
      <c r="N836" s="1"/>
      <c r="O836" s="3"/>
      <c r="P836" s="4"/>
      <c r="Q836" s="4"/>
      <c r="R836" s="4"/>
      <c r="S836" s="4"/>
      <c r="T836" s="4"/>
      <c r="U836" s="4"/>
      <c r="V836" s="4"/>
      <c r="W836" s="4"/>
      <c r="X836" s="4"/>
      <c r="Y836" s="4"/>
    </row>
    <row r="837" spans="2:25" ht="12.75" customHeight="1">
      <c r="B837" s="15"/>
      <c r="C837" s="24"/>
      <c r="E837" s="14"/>
      <c r="F837" s="32"/>
      <c r="G837" s="16"/>
      <c r="H837" s="40"/>
      <c r="J837" s="5"/>
      <c r="K837" s="2"/>
      <c r="L837" s="1"/>
      <c r="M837" s="1"/>
      <c r="N837" s="1"/>
      <c r="O837" s="3"/>
      <c r="P837" s="4"/>
      <c r="Q837" s="4"/>
      <c r="R837" s="4"/>
      <c r="S837" s="4"/>
      <c r="T837" s="4"/>
      <c r="U837" s="4"/>
      <c r="V837" s="4"/>
      <c r="W837" s="4"/>
      <c r="X837" s="4"/>
      <c r="Y837" s="4"/>
    </row>
    <row r="838" spans="2:25" ht="12.75" customHeight="1">
      <c r="B838" s="15"/>
      <c r="C838" s="24"/>
      <c r="E838" s="14"/>
      <c r="F838" s="32"/>
      <c r="G838" s="16"/>
      <c r="H838" s="40"/>
      <c r="J838" s="5"/>
      <c r="K838" s="2"/>
      <c r="L838" s="1"/>
      <c r="M838" s="1"/>
      <c r="N838" s="1"/>
      <c r="O838" s="3"/>
      <c r="P838" s="4"/>
      <c r="Q838" s="4"/>
      <c r="R838" s="4"/>
      <c r="S838" s="4"/>
      <c r="T838" s="4"/>
      <c r="U838" s="4"/>
      <c r="V838" s="4"/>
      <c r="W838" s="4"/>
      <c r="X838" s="4"/>
      <c r="Y838" s="4"/>
    </row>
    <row r="839" spans="2:25" ht="12.75" customHeight="1">
      <c r="B839" s="15"/>
      <c r="C839" s="24"/>
      <c r="E839" s="14"/>
      <c r="F839" s="32"/>
      <c r="G839" s="16"/>
      <c r="H839" s="40"/>
      <c r="J839" s="5"/>
      <c r="K839" s="2"/>
      <c r="L839" s="1"/>
      <c r="M839" s="1"/>
      <c r="N839" s="1"/>
      <c r="O839" s="3"/>
      <c r="P839" s="4"/>
      <c r="Q839" s="4"/>
      <c r="R839" s="4"/>
      <c r="S839" s="4"/>
      <c r="T839" s="4"/>
      <c r="U839" s="4"/>
      <c r="V839" s="4"/>
      <c r="W839" s="4"/>
      <c r="X839" s="4"/>
      <c r="Y839" s="4"/>
    </row>
    <row r="840" spans="2:25" ht="12.75" customHeight="1">
      <c r="B840" s="15"/>
      <c r="C840" s="24"/>
      <c r="E840" s="14"/>
      <c r="F840" s="32"/>
      <c r="G840" s="16"/>
      <c r="H840" s="40"/>
      <c r="J840" s="5"/>
      <c r="K840" s="2"/>
      <c r="L840" s="1"/>
      <c r="M840" s="1"/>
      <c r="N840" s="1"/>
      <c r="O840" s="3"/>
      <c r="P840" s="4"/>
      <c r="Q840" s="4"/>
      <c r="R840" s="4"/>
      <c r="S840" s="4"/>
      <c r="T840" s="4"/>
      <c r="U840" s="4"/>
      <c r="V840" s="4"/>
      <c r="W840" s="4"/>
      <c r="X840" s="4"/>
      <c r="Y840" s="4"/>
    </row>
    <row r="841" spans="2:25" ht="12.75" customHeight="1">
      <c r="B841" s="15"/>
      <c r="C841" s="24"/>
      <c r="E841" s="14"/>
      <c r="F841" s="32"/>
      <c r="G841" s="16"/>
      <c r="H841" s="40"/>
      <c r="J841" s="5"/>
      <c r="K841" s="2"/>
      <c r="L841" s="1"/>
      <c r="M841" s="1"/>
      <c r="N841" s="1"/>
      <c r="O841" s="3"/>
      <c r="P841" s="4"/>
      <c r="Q841" s="4"/>
      <c r="R841" s="4"/>
      <c r="S841" s="4"/>
      <c r="T841" s="4"/>
      <c r="U841" s="4"/>
      <c r="V841" s="4"/>
      <c r="W841" s="4"/>
      <c r="X841" s="4"/>
      <c r="Y841" s="4"/>
    </row>
    <row r="842" spans="2:25" ht="12.75" customHeight="1">
      <c r="B842" s="15"/>
      <c r="C842" s="24"/>
      <c r="E842" s="14"/>
      <c r="F842" s="32"/>
      <c r="G842" s="16"/>
      <c r="H842" s="40"/>
      <c r="J842" s="5"/>
      <c r="K842" s="2"/>
      <c r="L842" s="1"/>
      <c r="M842" s="1"/>
      <c r="N842" s="1"/>
      <c r="O842" s="3"/>
      <c r="P842" s="4"/>
      <c r="Q842" s="4"/>
      <c r="R842" s="4"/>
      <c r="S842" s="4"/>
      <c r="T842" s="4"/>
      <c r="U842" s="4"/>
      <c r="V842" s="4"/>
      <c r="W842" s="4"/>
      <c r="X842" s="4"/>
      <c r="Y842" s="4"/>
    </row>
    <row r="843" spans="2:25" ht="12.75" customHeight="1">
      <c r="B843" s="15"/>
      <c r="C843" s="24"/>
      <c r="E843" s="14"/>
      <c r="F843" s="32"/>
      <c r="G843" s="16"/>
      <c r="H843" s="40"/>
      <c r="J843" s="5"/>
      <c r="K843" s="2"/>
      <c r="L843" s="1"/>
      <c r="M843" s="1"/>
      <c r="N843" s="1"/>
      <c r="O843" s="3"/>
      <c r="P843" s="4"/>
      <c r="Q843" s="4"/>
      <c r="R843" s="4"/>
      <c r="S843" s="4"/>
      <c r="T843" s="4"/>
      <c r="U843" s="4"/>
      <c r="V843" s="4"/>
      <c r="W843" s="4"/>
      <c r="X843" s="4"/>
      <c r="Y843" s="4"/>
    </row>
    <row r="844" spans="2:25" ht="12.75" customHeight="1">
      <c r="B844" s="15"/>
      <c r="C844" s="24"/>
      <c r="E844" s="14"/>
      <c r="F844" s="32"/>
      <c r="G844" s="16"/>
      <c r="H844" s="40"/>
      <c r="J844" s="5"/>
      <c r="K844" s="2"/>
      <c r="L844" s="1"/>
      <c r="M844" s="1"/>
      <c r="N844" s="1"/>
      <c r="O844" s="3"/>
      <c r="P844" s="4"/>
      <c r="Q844" s="4"/>
      <c r="R844" s="4"/>
      <c r="S844" s="4"/>
      <c r="T844" s="4"/>
      <c r="U844" s="4"/>
      <c r="V844" s="4"/>
      <c r="W844" s="4"/>
      <c r="X844" s="4"/>
      <c r="Y844" s="4"/>
    </row>
    <row r="845" spans="2:25" ht="12.75" customHeight="1">
      <c r="B845" s="15"/>
      <c r="C845" s="24"/>
      <c r="E845" s="14"/>
      <c r="F845" s="32"/>
      <c r="G845" s="16"/>
      <c r="H845" s="40"/>
      <c r="J845" s="5"/>
      <c r="K845" s="2"/>
      <c r="L845" s="1"/>
      <c r="M845" s="1"/>
      <c r="N845" s="1"/>
      <c r="O845" s="3"/>
      <c r="P845" s="4"/>
      <c r="Q845" s="4"/>
      <c r="R845" s="4"/>
      <c r="S845" s="4"/>
      <c r="T845" s="4"/>
      <c r="U845" s="4"/>
      <c r="V845" s="4"/>
      <c r="W845" s="4"/>
      <c r="X845" s="4"/>
      <c r="Y845" s="4"/>
    </row>
    <row r="846" spans="2:25" ht="12.75" customHeight="1">
      <c r="B846" s="15"/>
      <c r="C846" s="24"/>
      <c r="E846" s="14"/>
      <c r="F846" s="32"/>
      <c r="G846" s="16"/>
      <c r="H846" s="40"/>
      <c r="J846" s="5"/>
      <c r="K846" s="2"/>
      <c r="L846" s="1"/>
      <c r="M846" s="1"/>
      <c r="N846" s="1"/>
      <c r="O846" s="3"/>
      <c r="P846" s="4"/>
      <c r="Q846" s="4"/>
      <c r="R846" s="4"/>
      <c r="S846" s="4"/>
      <c r="T846" s="4"/>
      <c r="U846" s="4"/>
      <c r="V846" s="4"/>
      <c r="W846" s="4"/>
      <c r="X846" s="4"/>
      <c r="Y846" s="4"/>
    </row>
    <row r="847" spans="2:25" ht="12.75" customHeight="1">
      <c r="B847" s="15"/>
      <c r="C847" s="24"/>
      <c r="E847" s="14"/>
      <c r="F847" s="32"/>
      <c r="G847" s="16"/>
      <c r="H847" s="40"/>
      <c r="J847" s="5"/>
      <c r="K847" s="2"/>
      <c r="L847" s="1"/>
      <c r="M847" s="1"/>
      <c r="N847" s="1"/>
      <c r="O847" s="3"/>
      <c r="P847" s="4"/>
      <c r="Q847" s="4"/>
      <c r="R847" s="4"/>
      <c r="S847" s="4"/>
      <c r="T847" s="4"/>
      <c r="U847" s="4"/>
      <c r="V847" s="4"/>
      <c r="W847" s="4"/>
      <c r="X847" s="4"/>
      <c r="Y847" s="4"/>
    </row>
    <row r="848" spans="2:25" ht="12.75" customHeight="1">
      <c r="B848" s="15"/>
      <c r="C848" s="24"/>
      <c r="E848" s="14"/>
      <c r="F848" s="32"/>
      <c r="G848" s="16"/>
      <c r="H848" s="40"/>
      <c r="J848" s="5"/>
      <c r="K848" s="2"/>
      <c r="L848" s="1"/>
      <c r="M848" s="1"/>
      <c r="N848" s="1"/>
      <c r="O848" s="3"/>
      <c r="P848" s="4"/>
      <c r="Q848" s="4"/>
      <c r="R848" s="4"/>
      <c r="S848" s="4"/>
      <c r="T848" s="4"/>
      <c r="U848" s="4"/>
      <c r="V848" s="4"/>
      <c r="W848" s="4"/>
      <c r="X848" s="4"/>
      <c r="Y848" s="4"/>
    </row>
    <row r="849" spans="2:25" ht="12.75" customHeight="1">
      <c r="B849" s="15"/>
      <c r="C849" s="24"/>
      <c r="E849" s="14"/>
      <c r="F849" s="32"/>
      <c r="G849" s="16"/>
      <c r="H849" s="40"/>
      <c r="J849" s="5"/>
      <c r="K849" s="2"/>
      <c r="L849" s="1"/>
      <c r="M849" s="1"/>
      <c r="N849" s="1"/>
      <c r="O849" s="3"/>
      <c r="P849" s="4"/>
      <c r="Q849" s="4"/>
      <c r="R849" s="4"/>
      <c r="S849" s="4"/>
      <c r="T849" s="4"/>
      <c r="U849" s="4"/>
      <c r="V849" s="4"/>
      <c r="W849" s="4"/>
      <c r="X849" s="4"/>
      <c r="Y849" s="4"/>
    </row>
    <row r="850" spans="2:25" ht="12.75" customHeight="1">
      <c r="B850" s="15"/>
      <c r="C850" s="24"/>
      <c r="E850" s="14"/>
      <c r="F850" s="32"/>
      <c r="G850" s="16"/>
      <c r="H850" s="40"/>
      <c r="J850" s="5"/>
      <c r="K850" s="2"/>
      <c r="L850" s="1"/>
      <c r="M850" s="1"/>
      <c r="N850" s="1"/>
      <c r="O850" s="3"/>
      <c r="P850" s="4"/>
      <c r="Q850" s="4"/>
      <c r="R850" s="4"/>
      <c r="S850" s="4"/>
      <c r="T850" s="4"/>
      <c r="U850" s="4"/>
      <c r="V850" s="4"/>
      <c r="W850" s="4"/>
      <c r="X850" s="4"/>
      <c r="Y850" s="4"/>
    </row>
    <row r="851" spans="2:25" ht="12.75" customHeight="1">
      <c r="B851" s="15"/>
      <c r="C851" s="24"/>
      <c r="E851" s="14"/>
      <c r="F851" s="32"/>
      <c r="G851" s="16"/>
      <c r="H851" s="40"/>
      <c r="J851" s="5"/>
      <c r="K851" s="2"/>
      <c r="L851" s="1"/>
      <c r="M851" s="1"/>
      <c r="N851" s="1"/>
      <c r="O851" s="3"/>
      <c r="P851" s="4"/>
      <c r="Q851" s="4"/>
      <c r="R851" s="4"/>
      <c r="S851" s="4"/>
      <c r="T851" s="4"/>
      <c r="U851" s="4"/>
      <c r="V851" s="4"/>
      <c r="W851" s="4"/>
      <c r="X851" s="4"/>
      <c r="Y851" s="4"/>
    </row>
    <row r="852" spans="2:25" ht="12.75" customHeight="1">
      <c r="B852" s="15"/>
      <c r="C852" s="24"/>
      <c r="E852" s="14"/>
      <c r="F852" s="32"/>
      <c r="G852" s="16"/>
      <c r="H852" s="40"/>
      <c r="J852" s="5"/>
      <c r="K852" s="2"/>
      <c r="L852" s="1"/>
      <c r="M852" s="1"/>
      <c r="N852" s="1"/>
      <c r="O852" s="3"/>
      <c r="P852" s="4"/>
      <c r="Q852" s="4"/>
      <c r="R852" s="4"/>
      <c r="S852" s="4"/>
      <c r="T852" s="4"/>
      <c r="U852" s="4"/>
      <c r="V852" s="4"/>
      <c r="W852" s="4"/>
      <c r="X852" s="4"/>
      <c r="Y852" s="4"/>
    </row>
    <row r="853" spans="2:25" ht="12.75" customHeight="1">
      <c r="B853" s="15"/>
      <c r="C853" s="24"/>
      <c r="E853" s="14"/>
      <c r="F853" s="32"/>
      <c r="G853" s="16"/>
      <c r="H853" s="40"/>
      <c r="J853" s="5"/>
      <c r="K853" s="2"/>
      <c r="L853" s="1"/>
      <c r="M853" s="1"/>
      <c r="N853" s="1"/>
      <c r="O853" s="3"/>
      <c r="P853" s="4"/>
      <c r="Q853" s="4"/>
      <c r="R853" s="4"/>
      <c r="S853" s="4"/>
      <c r="T853" s="4"/>
      <c r="U853" s="4"/>
      <c r="V853" s="4"/>
      <c r="W853" s="4"/>
      <c r="X853" s="4"/>
      <c r="Y853" s="4"/>
    </row>
    <row r="854" spans="2:25" ht="12.75" customHeight="1">
      <c r="B854" s="15"/>
      <c r="C854" s="24"/>
      <c r="E854" s="14"/>
      <c r="F854" s="32"/>
      <c r="G854" s="16"/>
      <c r="H854" s="40"/>
      <c r="J854" s="5"/>
      <c r="K854" s="2"/>
      <c r="L854" s="1"/>
      <c r="M854" s="1"/>
      <c r="N854" s="1"/>
      <c r="O854" s="3"/>
      <c r="P854" s="4"/>
      <c r="Q854" s="4"/>
      <c r="R854" s="4"/>
      <c r="S854" s="4"/>
      <c r="T854" s="4"/>
      <c r="U854" s="4"/>
      <c r="V854" s="4"/>
      <c r="W854" s="4"/>
      <c r="X854" s="4"/>
      <c r="Y854" s="4"/>
    </row>
    <row r="855" spans="2:25" ht="12.75" customHeight="1">
      <c r="B855" s="15"/>
      <c r="C855" s="24"/>
      <c r="E855" s="14"/>
      <c r="F855" s="32"/>
      <c r="G855" s="16"/>
      <c r="H855" s="40"/>
      <c r="J855" s="5"/>
      <c r="K855" s="2"/>
      <c r="L855" s="1"/>
      <c r="M855" s="1"/>
      <c r="N855" s="1"/>
      <c r="O855" s="3"/>
      <c r="P855" s="4"/>
      <c r="Q855" s="4"/>
      <c r="R855" s="4"/>
      <c r="S855" s="4"/>
      <c r="T855" s="4"/>
      <c r="U855" s="4"/>
      <c r="V855" s="4"/>
      <c r="W855" s="4"/>
      <c r="X855" s="4"/>
      <c r="Y855" s="4"/>
    </row>
    <row r="856" spans="2:25" ht="12.75" customHeight="1">
      <c r="B856" s="15"/>
      <c r="C856" s="24"/>
      <c r="E856" s="14"/>
      <c r="F856" s="32"/>
      <c r="G856" s="16"/>
      <c r="H856" s="40"/>
      <c r="J856" s="5"/>
      <c r="K856" s="2"/>
      <c r="L856" s="1"/>
      <c r="M856" s="1"/>
      <c r="N856" s="1"/>
      <c r="O856" s="3"/>
      <c r="P856" s="4"/>
      <c r="Q856" s="4"/>
      <c r="R856" s="4"/>
      <c r="S856" s="4"/>
      <c r="T856" s="4"/>
      <c r="U856" s="4"/>
      <c r="V856" s="4"/>
      <c r="W856" s="4"/>
      <c r="X856" s="4"/>
      <c r="Y856" s="4"/>
    </row>
    <row r="857" spans="2:25" ht="12.75" customHeight="1">
      <c r="B857" s="15"/>
      <c r="C857" s="24"/>
      <c r="E857" s="14"/>
      <c r="F857" s="32"/>
      <c r="G857" s="16"/>
      <c r="H857" s="40"/>
      <c r="J857" s="5"/>
      <c r="K857" s="2"/>
      <c r="L857" s="1"/>
      <c r="M857" s="1"/>
      <c r="N857" s="1"/>
      <c r="O857" s="3"/>
      <c r="P857" s="4"/>
      <c r="Q857" s="4"/>
      <c r="R857" s="4"/>
      <c r="S857" s="4"/>
      <c r="T857" s="4"/>
      <c r="U857" s="4"/>
      <c r="V857" s="4"/>
      <c r="W857" s="4"/>
      <c r="X857" s="4"/>
      <c r="Y857" s="4"/>
    </row>
    <row r="858" spans="2:25" ht="12.75" customHeight="1">
      <c r="B858" s="15"/>
      <c r="C858" s="24"/>
      <c r="E858" s="14"/>
      <c r="F858" s="32"/>
      <c r="G858" s="16"/>
      <c r="H858" s="40"/>
      <c r="J858" s="5"/>
      <c r="K858" s="2"/>
      <c r="L858" s="1"/>
      <c r="M858" s="1"/>
      <c r="N858" s="1"/>
      <c r="O858" s="3"/>
      <c r="P858" s="4"/>
      <c r="Q858" s="4"/>
      <c r="R858" s="4"/>
      <c r="S858" s="4"/>
      <c r="T858" s="4"/>
      <c r="U858" s="4"/>
      <c r="V858" s="4"/>
      <c r="W858" s="4"/>
      <c r="X858" s="4"/>
      <c r="Y858" s="4"/>
    </row>
    <row r="859" spans="2:25" ht="12.75" customHeight="1">
      <c r="B859" s="15"/>
      <c r="C859" s="24"/>
      <c r="E859" s="14"/>
      <c r="F859" s="32"/>
      <c r="G859" s="16"/>
      <c r="H859" s="40"/>
      <c r="J859" s="5"/>
      <c r="K859" s="2"/>
      <c r="L859" s="1"/>
      <c r="M859" s="1"/>
      <c r="N859" s="1"/>
      <c r="O859" s="3"/>
      <c r="P859" s="4"/>
      <c r="Q859" s="4"/>
      <c r="R859" s="4"/>
      <c r="S859" s="4"/>
      <c r="T859" s="4"/>
      <c r="U859" s="4"/>
      <c r="V859" s="4"/>
      <c r="W859" s="4"/>
      <c r="X859" s="4"/>
      <c r="Y859" s="4"/>
    </row>
    <row r="860" spans="2:25" ht="12.75" customHeight="1">
      <c r="B860" s="15"/>
      <c r="C860" s="24"/>
      <c r="E860" s="14"/>
      <c r="F860" s="32"/>
      <c r="G860" s="16"/>
      <c r="H860" s="40"/>
      <c r="J860" s="5"/>
      <c r="K860" s="2"/>
      <c r="L860" s="1"/>
      <c r="M860" s="1"/>
      <c r="N860" s="1"/>
      <c r="O860" s="3"/>
      <c r="P860" s="4"/>
      <c r="Q860" s="4"/>
      <c r="R860" s="4"/>
      <c r="S860" s="4"/>
      <c r="T860" s="4"/>
      <c r="U860" s="4"/>
      <c r="V860" s="4"/>
      <c r="W860" s="4"/>
      <c r="X860" s="4"/>
      <c r="Y860" s="4"/>
    </row>
    <row r="861" spans="2:25" ht="12.75" customHeight="1">
      <c r="B861" s="15"/>
      <c r="C861" s="24"/>
      <c r="E861" s="14"/>
      <c r="F861" s="32"/>
      <c r="G861" s="16"/>
      <c r="H861" s="40"/>
      <c r="J861" s="5"/>
      <c r="K861" s="2"/>
      <c r="L861" s="1"/>
      <c r="M861" s="1"/>
      <c r="N861" s="1"/>
      <c r="O861" s="3"/>
      <c r="P861" s="4"/>
      <c r="Q861" s="4"/>
      <c r="R861" s="4"/>
      <c r="S861" s="4"/>
      <c r="T861" s="4"/>
      <c r="U861" s="4"/>
      <c r="V861" s="4"/>
      <c r="W861" s="4"/>
      <c r="X861" s="4"/>
      <c r="Y861" s="4"/>
    </row>
    <row r="862" spans="2:25" ht="12.75" customHeight="1">
      <c r="B862" s="15"/>
      <c r="C862" s="24"/>
      <c r="E862" s="14"/>
      <c r="F862" s="32"/>
      <c r="G862" s="16"/>
      <c r="H862" s="40"/>
      <c r="J862" s="5"/>
      <c r="K862" s="2"/>
      <c r="L862" s="1"/>
      <c r="M862" s="1"/>
      <c r="N862" s="1"/>
      <c r="O862" s="3"/>
      <c r="P862" s="4"/>
      <c r="Q862" s="4"/>
      <c r="R862" s="4"/>
      <c r="S862" s="4"/>
      <c r="T862" s="4"/>
      <c r="U862" s="4"/>
      <c r="V862" s="4"/>
      <c r="W862" s="4"/>
      <c r="X862" s="4"/>
      <c r="Y862" s="4"/>
    </row>
    <row r="863" spans="2:25" ht="12.75" customHeight="1">
      <c r="B863" s="15"/>
      <c r="C863" s="24"/>
      <c r="E863" s="14"/>
      <c r="F863" s="32"/>
      <c r="G863" s="16"/>
      <c r="H863" s="40"/>
      <c r="J863" s="5"/>
      <c r="K863" s="2"/>
      <c r="L863" s="1"/>
      <c r="M863" s="1"/>
      <c r="N863" s="1"/>
      <c r="O863" s="3"/>
      <c r="P863" s="4"/>
      <c r="Q863" s="4"/>
      <c r="R863" s="4"/>
      <c r="S863" s="4"/>
      <c r="T863" s="4"/>
      <c r="U863" s="4"/>
      <c r="V863" s="4"/>
      <c r="W863" s="4"/>
      <c r="X863" s="4"/>
      <c r="Y863" s="4"/>
    </row>
    <row r="864" spans="2:25" ht="12.75" customHeight="1">
      <c r="B864" s="15"/>
      <c r="C864" s="24"/>
      <c r="E864" s="14"/>
      <c r="F864" s="32"/>
      <c r="G864" s="16"/>
      <c r="H864" s="40"/>
      <c r="J864" s="5"/>
      <c r="K864" s="2"/>
      <c r="L864" s="1"/>
      <c r="M864" s="1"/>
      <c r="N864" s="1"/>
      <c r="O864" s="3"/>
      <c r="P864" s="4"/>
      <c r="Q864" s="4"/>
      <c r="R864" s="4"/>
      <c r="S864" s="4"/>
      <c r="T864" s="4"/>
      <c r="U864" s="4"/>
      <c r="V864" s="4"/>
      <c r="W864" s="4"/>
      <c r="X864" s="4"/>
      <c r="Y864" s="4"/>
    </row>
    <row r="865" spans="2:25" ht="12.75" customHeight="1">
      <c r="B865" s="15"/>
      <c r="C865" s="24"/>
      <c r="E865" s="14"/>
      <c r="F865" s="32"/>
      <c r="G865" s="16"/>
      <c r="H865" s="40"/>
      <c r="J865" s="5"/>
      <c r="K865" s="2"/>
      <c r="L865" s="1"/>
      <c r="M865" s="1"/>
      <c r="N865" s="1"/>
      <c r="O865" s="3"/>
      <c r="P865" s="4"/>
      <c r="Q865" s="4"/>
      <c r="R865" s="4"/>
      <c r="S865" s="4"/>
      <c r="T865" s="4"/>
      <c r="U865" s="4"/>
      <c r="V865" s="4"/>
      <c r="W865" s="4"/>
      <c r="X865" s="4"/>
      <c r="Y865" s="4"/>
    </row>
    <row r="866" spans="2:25" ht="12.75" customHeight="1">
      <c r="B866" s="15"/>
      <c r="C866" s="24"/>
      <c r="E866" s="14"/>
      <c r="F866" s="32"/>
      <c r="G866" s="16"/>
      <c r="H866" s="40"/>
      <c r="J866" s="5"/>
      <c r="K866" s="2"/>
      <c r="L866" s="1"/>
      <c r="M866" s="1"/>
      <c r="N866" s="1"/>
      <c r="O866" s="3"/>
      <c r="P866" s="4"/>
      <c r="Q866" s="4"/>
      <c r="R866" s="4"/>
      <c r="S866" s="4"/>
      <c r="T866" s="4"/>
      <c r="U866" s="4"/>
      <c r="V866" s="4"/>
      <c r="W866" s="4"/>
      <c r="X866" s="4"/>
      <c r="Y866" s="4"/>
    </row>
    <row r="867" spans="2:25" ht="12.75" customHeight="1">
      <c r="B867" s="15"/>
      <c r="C867" s="24"/>
      <c r="E867" s="14"/>
      <c r="F867" s="32"/>
      <c r="G867" s="16"/>
      <c r="H867" s="40"/>
      <c r="J867" s="5"/>
      <c r="K867" s="2"/>
      <c r="L867" s="1"/>
      <c r="M867" s="1"/>
      <c r="N867" s="1"/>
      <c r="O867" s="3"/>
      <c r="P867" s="4"/>
      <c r="Q867" s="4"/>
      <c r="R867" s="4"/>
      <c r="S867" s="4"/>
      <c r="T867" s="4"/>
      <c r="U867" s="4"/>
      <c r="V867" s="4"/>
      <c r="W867" s="4"/>
      <c r="X867" s="4"/>
      <c r="Y867" s="4"/>
    </row>
    <row r="868" spans="2:25" ht="12.75" customHeight="1">
      <c r="B868" s="15"/>
      <c r="C868" s="24"/>
      <c r="E868" s="14"/>
      <c r="F868" s="32"/>
      <c r="G868" s="16"/>
      <c r="H868" s="40"/>
      <c r="J868" s="5"/>
      <c r="K868" s="2"/>
      <c r="L868" s="1"/>
      <c r="M868" s="1"/>
      <c r="N868" s="1"/>
      <c r="O868" s="3"/>
      <c r="P868" s="4"/>
      <c r="Q868" s="4"/>
      <c r="R868" s="4"/>
      <c r="S868" s="4"/>
      <c r="T868" s="4"/>
      <c r="U868" s="4"/>
      <c r="V868" s="4"/>
      <c r="W868" s="4"/>
      <c r="X868" s="4"/>
      <c r="Y868" s="4"/>
    </row>
    <row r="869" spans="2:25" ht="12.75" customHeight="1">
      <c r="B869" s="15"/>
      <c r="C869" s="24"/>
      <c r="E869" s="14"/>
      <c r="F869" s="32"/>
      <c r="G869" s="16"/>
      <c r="H869" s="40"/>
      <c r="J869" s="5"/>
      <c r="K869" s="2"/>
      <c r="L869" s="1"/>
      <c r="M869" s="1"/>
      <c r="N869" s="1"/>
      <c r="O869" s="3"/>
      <c r="P869" s="4"/>
      <c r="Q869" s="4"/>
      <c r="R869" s="4"/>
      <c r="S869" s="4"/>
      <c r="T869" s="4"/>
      <c r="U869" s="4"/>
      <c r="V869" s="4"/>
      <c r="W869" s="4"/>
      <c r="X869" s="4"/>
      <c r="Y869" s="4"/>
    </row>
    <row r="870" spans="2:25" ht="12.75" customHeight="1">
      <c r="B870" s="15"/>
      <c r="C870" s="24"/>
      <c r="E870" s="14"/>
      <c r="F870" s="32"/>
      <c r="G870" s="16"/>
      <c r="H870" s="40"/>
      <c r="J870" s="5"/>
      <c r="K870" s="2"/>
      <c r="L870" s="1"/>
      <c r="M870" s="1"/>
      <c r="N870" s="1"/>
      <c r="O870" s="3"/>
      <c r="P870" s="4"/>
      <c r="Q870" s="4"/>
      <c r="R870" s="4"/>
      <c r="S870" s="4"/>
      <c r="T870" s="4"/>
      <c r="U870" s="4"/>
      <c r="V870" s="4"/>
      <c r="W870" s="4"/>
      <c r="X870" s="4"/>
      <c r="Y870" s="4"/>
    </row>
    <row r="871" spans="2:25" ht="12.75" customHeight="1">
      <c r="B871" s="15"/>
      <c r="C871" s="24"/>
      <c r="E871" s="14"/>
      <c r="F871" s="32"/>
      <c r="G871" s="16"/>
      <c r="H871" s="40"/>
      <c r="J871" s="5"/>
      <c r="K871" s="2"/>
      <c r="L871" s="1"/>
      <c r="M871" s="1"/>
      <c r="N871" s="1"/>
      <c r="O871" s="3"/>
      <c r="P871" s="4"/>
      <c r="Q871" s="4"/>
      <c r="R871" s="4"/>
      <c r="S871" s="4"/>
      <c r="T871" s="4"/>
      <c r="U871" s="4"/>
      <c r="V871" s="4"/>
      <c r="W871" s="4"/>
      <c r="X871" s="4"/>
      <c r="Y871" s="4"/>
    </row>
    <row r="872" spans="2:25" ht="12.75" customHeight="1">
      <c r="B872" s="15"/>
      <c r="C872" s="24"/>
      <c r="E872" s="14"/>
      <c r="F872" s="32"/>
      <c r="G872" s="16"/>
      <c r="H872" s="40"/>
      <c r="J872" s="5"/>
      <c r="K872" s="2"/>
      <c r="L872" s="1"/>
      <c r="M872" s="1"/>
      <c r="N872" s="1"/>
      <c r="O872" s="3"/>
      <c r="P872" s="4"/>
      <c r="Q872" s="4"/>
      <c r="R872" s="4"/>
      <c r="S872" s="4"/>
      <c r="T872" s="4"/>
      <c r="U872" s="4"/>
      <c r="V872" s="4"/>
      <c r="W872" s="4"/>
      <c r="X872" s="4"/>
      <c r="Y872" s="4"/>
    </row>
    <row r="873" spans="2:25" ht="12.75" customHeight="1">
      <c r="B873" s="15"/>
      <c r="C873" s="24"/>
      <c r="E873" s="14"/>
      <c r="F873" s="32"/>
      <c r="G873" s="16"/>
      <c r="H873" s="40"/>
      <c r="J873" s="5"/>
      <c r="K873" s="2"/>
      <c r="L873" s="1"/>
      <c r="M873" s="1"/>
      <c r="N873" s="1"/>
      <c r="O873" s="3"/>
      <c r="P873" s="4"/>
      <c r="Q873" s="4"/>
      <c r="R873" s="4"/>
      <c r="S873" s="4"/>
      <c r="T873" s="4"/>
      <c r="U873" s="4"/>
      <c r="V873" s="4"/>
      <c r="W873" s="4"/>
      <c r="X873" s="4"/>
      <c r="Y873" s="4"/>
    </row>
    <row r="874" spans="2:25" ht="12.75" customHeight="1">
      <c r="B874" s="15"/>
      <c r="C874" s="24"/>
      <c r="E874" s="14"/>
      <c r="F874" s="32"/>
      <c r="G874" s="16"/>
      <c r="H874" s="40"/>
      <c r="J874" s="5"/>
      <c r="K874" s="2"/>
      <c r="L874" s="1"/>
      <c r="M874" s="1"/>
      <c r="N874" s="1"/>
      <c r="O874" s="3"/>
      <c r="P874" s="4"/>
      <c r="Q874" s="4"/>
      <c r="R874" s="4"/>
      <c r="S874" s="4"/>
      <c r="T874" s="4"/>
      <c r="U874" s="4"/>
      <c r="V874" s="4"/>
      <c r="W874" s="4"/>
      <c r="X874" s="4"/>
      <c r="Y874" s="4"/>
    </row>
    <row r="875" spans="2:25" ht="12.75" customHeight="1">
      <c r="B875" s="15"/>
      <c r="C875" s="24"/>
      <c r="E875" s="14"/>
      <c r="F875" s="32"/>
      <c r="G875" s="16"/>
      <c r="H875" s="40"/>
      <c r="J875" s="5"/>
      <c r="K875" s="2"/>
      <c r="L875" s="1"/>
      <c r="M875" s="1"/>
      <c r="N875" s="1"/>
      <c r="O875" s="3"/>
      <c r="P875" s="4"/>
      <c r="Q875" s="4"/>
      <c r="R875" s="4"/>
      <c r="S875" s="4"/>
      <c r="T875" s="4"/>
      <c r="U875" s="4"/>
      <c r="V875" s="4"/>
      <c r="W875" s="4"/>
      <c r="X875" s="4"/>
      <c r="Y875" s="4"/>
    </row>
    <row r="876" spans="2:25" ht="12.75" customHeight="1">
      <c r="B876" s="15"/>
      <c r="C876" s="24"/>
      <c r="E876" s="14"/>
      <c r="F876" s="32"/>
      <c r="G876" s="16"/>
      <c r="H876" s="40"/>
      <c r="J876" s="5"/>
      <c r="K876" s="2"/>
      <c r="L876" s="1"/>
      <c r="M876" s="1"/>
      <c r="N876" s="1"/>
      <c r="O876" s="3"/>
      <c r="P876" s="4"/>
      <c r="Q876" s="4"/>
      <c r="R876" s="4"/>
      <c r="S876" s="4"/>
      <c r="T876" s="4"/>
      <c r="U876" s="4"/>
      <c r="V876" s="4"/>
      <c r="W876" s="4"/>
      <c r="X876" s="4"/>
      <c r="Y876" s="4"/>
    </row>
    <row r="877" spans="2:25" ht="12.75" customHeight="1">
      <c r="B877" s="15"/>
      <c r="C877" s="24"/>
      <c r="E877" s="14"/>
      <c r="F877" s="32"/>
      <c r="G877" s="16"/>
      <c r="H877" s="40"/>
      <c r="J877" s="5"/>
      <c r="K877" s="2"/>
      <c r="L877" s="1"/>
      <c r="M877" s="1"/>
      <c r="N877" s="1"/>
      <c r="O877" s="3"/>
      <c r="P877" s="4"/>
      <c r="Q877" s="4"/>
      <c r="R877" s="4"/>
      <c r="S877" s="4"/>
      <c r="T877" s="4"/>
      <c r="U877" s="4"/>
      <c r="V877" s="4"/>
      <c r="W877" s="4"/>
      <c r="X877" s="4"/>
      <c r="Y877" s="4"/>
    </row>
    <row r="878" spans="2:25" ht="12.75" customHeight="1">
      <c r="B878" s="15"/>
      <c r="C878" s="24"/>
      <c r="E878" s="14"/>
      <c r="F878" s="32"/>
      <c r="G878" s="16"/>
      <c r="H878" s="40"/>
      <c r="J878" s="5"/>
      <c r="K878" s="2"/>
      <c r="L878" s="1"/>
      <c r="M878" s="1"/>
      <c r="N878" s="1"/>
      <c r="O878" s="3"/>
      <c r="P878" s="4"/>
      <c r="Q878" s="4"/>
      <c r="R878" s="4"/>
      <c r="S878" s="4"/>
      <c r="T878" s="4"/>
      <c r="U878" s="4"/>
      <c r="V878" s="4"/>
      <c r="W878" s="4"/>
      <c r="X878" s="4"/>
      <c r="Y878" s="4"/>
    </row>
    <row r="879" spans="2:25" ht="12.75" customHeight="1">
      <c r="B879" s="15"/>
      <c r="C879" s="24"/>
      <c r="E879" s="14"/>
      <c r="F879" s="32"/>
      <c r="G879" s="16"/>
      <c r="H879" s="40"/>
      <c r="J879" s="5"/>
      <c r="K879" s="2"/>
      <c r="L879" s="1"/>
      <c r="M879" s="1"/>
      <c r="N879" s="1"/>
      <c r="O879" s="3"/>
      <c r="P879" s="4"/>
      <c r="Q879" s="4"/>
      <c r="R879" s="4"/>
      <c r="S879" s="4"/>
      <c r="T879" s="4"/>
      <c r="U879" s="4"/>
      <c r="V879" s="4"/>
      <c r="W879" s="4"/>
      <c r="X879" s="4"/>
      <c r="Y879" s="4"/>
    </row>
    <row r="880" spans="2:25" ht="12.75" customHeight="1">
      <c r="B880" s="15"/>
      <c r="C880" s="24"/>
      <c r="E880" s="14"/>
      <c r="F880" s="32"/>
      <c r="G880" s="16"/>
      <c r="H880" s="40"/>
      <c r="J880" s="5"/>
      <c r="K880" s="2"/>
      <c r="L880" s="1"/>
      <c r="M880" s="1"/>
      <c r="N880" s="1"/>
      <c r="O880" s="3"/>
      <c r="P880" s="4"/>
      <c r="Q880" s="4"/>
      <c r="R880" s="4"/>
      <c r="S880" s="4"/>
      <c r="T880" s="4"/>
      <c r="U880" s="4"/>
      <c r="V880" s="4"/>
      <c r="W880" s="4"/>
      <c r="X880" s="4"/>
      <c r="Y880" s="4"/>
    </row>
    <row r="881" spans="2:25" ht="12.75" customHeight="1">
      <c r="B881" s="15"/>
      <c r="C881" s="24"/>
      <c r="E881" s="14"/>
      <c r="F881" s="32"/>
      <c r="G881" s="16"/>
      <c r="H881" s="40"/>
      <c r="J881" s="5"/>
      <c r="K881" s="2"/>
      <c r="L881" s="1"/>
      <c r="M881" s="1"/>
      <c r="N881" s="1"/>
      <c r="O881" s="3"/>
      <c r="P881" s="4"/>
      <c r="Q881" s="4"/>
      <c r="R881" s="4"/>
      <c r="S881" s="4"/>
      <c r="T881" s="4"/>
      <c r="U881" s="4"/>
      <c r="V881" s="4"/>
      <c r="W881" s="4"/>
      <c r="X881" s="4"/>
      <c r="Y881" s="4"/>
    </row>
    <row r="882" spans="2:25" ht="12.75" customHeight="1">
      <c r="B882" s="15"/>
      <c r="C882" s="24"/>
      <c r="E882" s="14"/>
      <c r="F882" s="32"/>
      <c r="G882" s="16"/>
      <c r="H882" s="40"/>
      <c r="J882" s="5"/>
      <c r="K882" s="2"/>
      <c r="L882" s="1"/>
      <c r="M882" s="1"/>
      <c r="N882" s="1"/>
      <c r="O882" s="3"/>
      <c r="P882" s="4"/>
      <c r="Q882" s="4"/>
      <c r="R882" s="4"/>
      <c r="S882" s="4"/>
      <c r="T882" s="4"/>
      <c r="U882" s="4"/>
      <c r="V882" s="4"/>
      <c r="W882" s="4"/>
      <c r="X882" s="4"/>
      <c r="Y882" s="4"/>
    </row>
    <row r="883" spans="2:25" ht="12.75" customHeight="1">
      <c r="B883" s="15"/>
      <c r="C883" s="24"/>
      <c r="E883" s="14"/>
      <c r="F883" s="32"/>
      <c r="G883" s="16"/>
      <c r="H883" s="40"/>
      <c r="J883" s="5"/>
      <c r="K883" s="2"/>
      <c r="L883" s="1"/>
      <c r="M883" s="1"/>
      <c r="N883" s="1"/>
      <c r="O883" s="3"/>
      <c r="P883" s="4"/>
      <c r="Q883" s="4"/>
      <c r="R883" s="4"/>
      <c r="S883" s="4"/>
      <c r="T883" s="4"/>
      <c r="U883" s="4"/>
      <c r="V883" s="4"/>
      <c r="W883" s="4"/>
      <c r="X883" s="4"/>
      <c r="Y883" s="4"/>
    </row>
    <row r="884" spans="2:25" ht="12.75" customHeight="1">
      <c r="B884" s="15"/>
      <c r="C884" s="24"/>
      <c r="E884" s="14"/>
      <c r="F884" s="32"/>
      <c r="G884" s="16"/>
      <c r="H884" s="40"/>
      <c r="J884" s="5"/>
      <c r="K884" s="2"/>
      <c r="L884" s="1"/>
      <c r="M884" s="1"/>
      <c r="N884" s="1"/>
      <c r="O884" s="3"/>
      <c r="P884" s="4"/>
      <c r="Q884" s="4"/>
      <c r="R884" s="4"/>
      <c r="S884" s="4"/>
      <c r="T884" s="4"/>
      <c r="U884" s="4"/>
      <c r="V884" s="4"/>
      <c r="W884" s="4"/>
      <c r="X884" s="4"/>
      <c r="Y884" s="4"/>
    </row>
    <row r="885" spans="2:25" ht="12.75" customHeight="1">
      <c r="B885" s="15"/>
      <c r="C885" s="24"/>
      <c r="E885" s="14"/>
      <c r="F885" s="32"/>
      <c r="G885" s="16"/>
      <c r="H885" s="40"/>
      <c r="J885" s="5"/>
      <c r="K885" s="2"/>
      <c r="L885" s="1"/>
      <c r="M885" s="1"/>
      <c r="N885" s="1"/>
      <c r="O885" s="3"/>
      <c r="P885" s="4"/>
      <c r="Q885" s="4"/>
      <c r="R885" s="4"/>
      <c r="S885" s="4"/>
      <c r="T885" s="4"/>
      <c r="U885" s="4"/>
      <c r="V885" s="4"/>
      <c r="W885" s="4"/>
      <c r="X885" s="4"/>
      <c r="Y885" s="4"/>
    </row>
    <row r="886" spans="2:25" ht="12.75" customHeight="1">
      <c r="B886" s="15"/>
      <c r="C886" s="24"/>
      <c r="E886" s="14"/>
      <c r="F886" s="32"/>
      <c r="G886" s="16"/>
      <c r="H886" s="40"/>
      <c r="J886" s="5"/>
      <c r="K886" s="2"/>
      <c r="L886" s="1"/>
      <c r="M886" s="1"/>
      <c r="N886" s="1"/>
      <c r="O886" s="3"/>
      <c r="P886" s="4"/>
      <c r="Q886" s="4"/>
      <c r="R886" s="4"/>
      <c r="S886" s="4"/>
      <c r="T886" s="4"/>
      <c r="U886" s="4"/>
      <c r="V886" s="4"/>
      <c r="W886" s="4"/>
      <c r="X886" s="4"/>
      <c r="Y886" s="4"/>
    </row>
    <row r="887" spans="2:25" ht="12.75" customHeight="1">
      <c r="B887" s="15"/>
      <c r="C887" s="24"/>
      <c r="E887" s="14"/>
      <c r="F887" s="32"/>
      <c r="G887" s="16"/>
      <c r="H887" s="40"/>
      <c r="J887" s="5"/>
      <c r="K887" s="2"/>
      <c r="L887" s="1"/>
      <c r="M887" s="1"/>
      <c r="N887" s="1"/>
      <c r="O887" s="3"/>
      <c r="P887" s="4"/>
      <c r="Q887" s="4"/>
      <c r="R887" s="4"/>
      <c r="S887" s="4"/>
      <c r="T887" s="4"/>
      <c r="U887" s="4"/>
      <c r="V887" s="4"/>
      <c r="W887" s="4"/>
      <c r="X887" s="4"/>
      <c r="Y887" s="4"/>
    </row>
    <row r="888" spans="2:25" ht="12.75" customHeight="1">
      <c r="B888" s="15"/>
      <c r="C888" s="24"/>
      <c r="E888" s="14"/>
      <c r="F888" s="32"/>
      <c r="G888" s="16"/>
      <c r="H888" s="40"/>
      <c r="J888" s="5"/>
      <c r="K888" s="2"/>
      <c r="L888" s="1"/>
      <c r="M888" s="1"/>
      <c r="N888" s="1"/>
      <c r="O888" s="3"/>
      <c r="P888" s="4"/>
      <c r="Q888" s="4"/>
      <c r="R888" s="4"/>
      <c r="S888" s="4"/>
      <c r="T888" s="4"/>
      <c r="U888" s="4"/>
      <c r="V888" s="4"/>
      <c r="W888" s="4"/>
      <c r="X888" s="4"/>
      <c r="Y888" s="4"/>
    </row>
    <row r="889" spans="2:25" ht="12.75" customHeight="1">
      <c r="B889" s="15"/>
      <c r="C889" s="24"/>
      <c r="E889" s="14"/>
      <c r="F889" s="32"/>
      <c r="G889" s="16"/>
      <c r="H889" s="40"/>
      <c r="J889" s="5"/>
      <c r="K889" s="2"/>
      <c r="L889" s="1"/>
      <c r="M889" s="1"/>
      <c r="N889" s="1"/>
      <c r="O889" s="3"/>
      <c r="P889" s="4"/>
      <c r="Q889" s="4"/>
      <c r="R889" s="4"/>
      <c r="S889" s="4"/>
      <c r="T889" s="4"/>
      <c r="U889" s="4"/>
      <c r="V889" s="4"/>
      <c r="W889" s="4"/>
      <c r="X889" s="4"/>
      <c r="Y889" s="4"/>
    </row>
    <row r="890" spans="2:25" ht="12.75" customHeight="1">
      <c r="B890" s="15"/>
      <c r="C890" s="24"/>
      <c r="E890" s="14"/>
      <c r="F890" s="32"/>
      <c r="G890" s="16"/>
      <c r="H890" s="40"/>
      <c r="J890" s="5"/>
      <c r="K890" s="2"/>
      <c r="L890" s="1"/>
      <c r="M890" s="1"/>
      <c r="N890" s="1"/>
      <c r="O890" s="3"/>
      <c r="P890" s="4"/>
      <c r="Q890" s="4"/>
      <c r="R890" s="4"/>
      <c r="S890" s="4"/>
      <c r="T890" s="4"/>
      <c r="U890" s="4"/>
      <c r="V890" s="4"/>
      <c r="W890" s="4"/>
      <c r="X890" s="4"/>
      <c r="Y890" s="4"/>
    </row>
    <row r="891" spans="2:25" ht="12.75" customHeight="1">
      <c r="B891" s="15"/>
      <c r="C891" s="24"/>
      <c r="E891" s="14"/>
      <c r="F891" s="32"/>
      <c r="G891" s="16"/>
      <c r="H891" s="40"/>
      <c r="J891" s="5"/>
      <c r="K891" s="2"/>
      <c r="L891" s="1"/>
      <c r="M891" s="1"/>
      <c r="N891" s="1"/>
      <c r="O891" s="3"/>
      <c r="P891" s="4"/>
      <c r="Q891" s="4"/>
      <c r="R891" s="4"/>
      <c r="S891" s="4"/>
      <c r="T891" s="4"/>
      <c r="U891" s="4"/>
      <c r="V891" s="4"/>
      <c r="W891" s="4"/>
      <c r="X891" s="4"/>
      <c r="Y891" s="4"/>
    </row>
    <row r="892" spans="2:25" ht="12.75" customHeight="1">
      <c r="B892" s="15"/>
      <c r="C892" s="24"/>
      <c r="E892" s="14"/>
      <c r="F892" s="32"/>
      <c r="G892" s="16"/>
      <c r="H892" s="40"/>
      <c r="J892" s="5"/>
      <c r="K892" s="2"/>
      <c r="L892" s="1"/>
      <c r="M892" s="1"/>
      <c r="N892" s="1"/>
      <c r="O892" s="3"/>
      <c r="P892" s="4"/>
      <c r="Q892" s="4"/>
      <c r="R892" s="4"/>
      <c r="S892" s="4"/>
      <c r="T892" s="4"/>
      <c r="U892" s="4"/>
      <c r="V892" s="4"/>
      <c r="W892" s="4"/>
      <c r="X892" s="4"/>
      <c r="Y892" s="4"/>
    </row>
    <row r="893" spans="2:25" ht="12.75" customHeight="1">
      <c r="B893" s="15"/>
      <c r="C893" s="24"/>
      <c r="E893" s="14"/>
      <c r="F893" s="32"/>
      <c r="G893" s="16"/>
      <c r="H893" s="40"/>
      <c r="J893" s="5"/>
      <c r="K893" s="2"/>
      <c r="L893" s="1"/>
      <c r="M893" s="1"/>
      <c r="N893" s="1"/>
      <c r="O893" s="3"/>
      <c r="P893" s="4"/>
      <c r="Q893" s="4"/>
      <c r="R893" s="4"/>
      <c r="S893" s="4"/>
      <c r="T893" s="4"/>
      <c r="U893" s="4"/>
      <c r="V893" s="4"/>
      <c r="W893" s="4"/>
      <c r="X893" s="4"/>
      <c r="Y893" s="4"/>
    </row>
    <row r="894" spans="2:25" ht="12.75" customHeight="1">
      <c r="B894" s="15"/>
      <c r="C894" s="24"/>
      <c r="E894" s="14"/>
      <c r="F894" s="32"/>
      <c r="G894" s="16"/>
      <c r="H894" s="40"/>
      <c r="J894" s="5"/>
      <c r="K894" s="2"/>
      <c r="L894" s="1"/>
      <c r="M894" s="1"/>
      <c r="N894" s="1"/>
      <c r="O894" s="3"/>
      <c r="P894" s="4"/>
      <c r="Q894" s="4"/>
      <c r="R894" s="4"/>
      <c r="S894" s="4"/>
      <c r="T894" s="4"/>
      <c r="U894" s="4"/>
      <c r="V894" s="4"/>
      <c r="W894" s="4"/>
      <c r="X894" s="4"/>
      <c r="Y894" s="4"/>
    </row>
    <row r="895" spans="2:25" ht="12.75" customHeight="1">
      <c r="B895" s="15"/>
      <c r="C895" s="24"/>
      <c r="E895" s="14"/>
      <c r="F895" s="32"/>
      <c r="G895" s="16"/>
      <c r="H895" s="40"/>
      <c r="J895" s="5"/>
      <c r="K895" s="2"/>
      <c r="L895" s="1"/>
      <c r="M895" s="1"/>
      <c r="N895" s="1"/>
      <c r="O895" s="3"/>
      <c r="P895" s="4"/>
      <c r="Q895" s="4"/>
      <c r="R895" s="4"/>
      <c r="S895" s="4"/>
      <c r="T895" s="4"/>
      <c r="U895" s="4"/>
      <c r="V895" s="4"/>
      <c r="W895" s="4"/>
      <c r="X895" s="4"/>
      <c r="Y895" s="4"/>
    </row>
    <row r="896" spans="2:25" ht="12.75" customHeight="1">
      <c r="B896" s="15"/>
      <c r="C896" s="24"/>
      <c r="E896" s="14"/>
      <c r="F896" s="32"/>
      <c r="G896" s="16"/>
      <c r="H896" s="40"/>
      <c r="J896" s="5"/>
      <c r="K896" s="2"/>
      <c r="L896" s="1"/>
      <c r="M896" s="1"/>
      <c r="N896" s="1"/>
      <c r="O896" s="3"/>
      <c r="P896" s="4"/>
      <c r="Q896" s="4"/>
      <c r="R896" s="4"/>
      <c r="S896" s="4"/>
      <c r="T896" s="4"/>
      <c r="U896" s="4"/>
      <c r="V896" s="4"/>
      <c r="W896" s="4"/>
      <c r="X896" s="4"/>
      <c r="Y896" s="4"/>
    </row>
    <row r="897" spans="2:25" ht="12.75" customHeight="1">
      <c r="B897" s="15"/>
      <c r="C897" s="24"/>
      <c r="E897" s="14"/>
      <c r="F897" s="32"/>
      <c r="G897" s="16"/>
      <c r="H897" s="40"/>
      <c r="J897" s="5"/>
      <c r="K897" s="2"/>
      <c r="L897" s="1"/>
      <c r="M897" s="1"/>
      <c r="N897" s="1"/>
      <c r="O897" s="3"/>
      <c r="P897" s="4"/>
      <c r="Q897" s="4"/>
      <c r="R897" s="4"/>
      <c r="S897" s="4"/>
      <c r="T897" s="4"/>
      <c r="U897" s="4"/>
      <c r="V897" s="4"/>
      <c r="W897" s="4"/>
      <c r="X897" s="4"/>
      <c r="Y897" s="4"/>
    </row>
    <row r="898" spans="2:25" ht="12.75" customHeight="1">
      <c r="B898" s="15"/>
      <c r="C898" s="24"/>
      <c r="E898" s="14"/>
      <c r="F898" s="32"/>
      <c r="G898" s="16"/>
      <c r="H898" s="40"/>
      <c r="J898" s="5"/>
      <c r="K898" s="2"/>
      <c r="L898" s="1"/>
      <c r="M898" s="1"/>
      <c r="N898" s="1"/>
      <c r="O898" s="3"/>
      <c r="P898" s="4"/>
      <c r="Q898" s="4"/>
      <c r="R898" s="4"/>
      <c r="S898" s="4"/>
      <c r="T898" s="4"/>
      <c r="U898" s="4"/>
      <c r="V898" s="4"/>
      <c r="W898" s="4"/>
      <c r="X898" s="4"/>
      <c r="Y898" s="4"/>
    </row>
    <row r="899" spans="2:25" ht="12.75" customHeight="1">
      <c r="B899" s="15"/>
      <c r="C899" s="24"/>
      <c r="E899" s="14"/>
      <c r="F899" s="32"/>
      <c r="G899" s="16"/>
      <c r="H899" s="40"/>
      <c r="J899" s="5"/>
      <c r="K899" s="2"/>
      <c r="L899" s="1"/>
      <c r="M899" s="1"/>
      <c r="N899" s="1"/>
      <c r="O899" s="3"/>
      <c r="P899" s="4"/>
      <c r="Q899" s="4"/>
      <c r="R899" s="4"/>
      <c r="S899" s="4"/>
      <c r="T899" s="4"/>
      <c r="U899" s="4"/>
      <c r="V899" s="4"/>
      <c r="W899" s="4"/>
      <c r="X899" s="4"/>
      <c r="Y899" s="4"/>
    </row>
    <row r="900" spans="2:25" ht="12.75" customHeight="1">
      <c r="B900" s="15"/>
      <c r="C900" s="24"/>
      <c r="E900" s="14"/>
      <c r="F900" s="32"/>
      <c r="G900" s="16"/>
      <c r="H900" s="40"/>
      <c r="J900" s="5"/>
      <c r="K900" s="2"/>
      <c r="L900" s="1"/>
      <c r="M900" s="1"/>
      <c r="N900" s="1"/>
      <c r="O900" s="3"/>
      <c r="P900" s="4"/>
      <c r="Q900" s="4"/>
      <c r="R900" s="4"/>
      <c r="S900" s="4"/>
      <c r="T900" s="4"/>
      <c r="U900" s="4"/>
      <c r="V900" s="4"/>
      <c r="W900" s="4"/>
      <c r="X900" s="4"/>
      <c r="Y900" s="4"/>
    </row>
    <row r="901" spans="2:25" ht="12.75" customHeight="1">
      <c r="B901" s="15"/>
      <c r="C901" s="24"/>
      <c r="E901" s="14"/>
      <c r="F901" s="32"/>
      <c r="G901" s="16"/>
      <c r="H901" s="40"/>
      <c r="J901" s="5"/>
      <c r="K901" s="2"/>
      <c r="L901" s="1"/>
      <c r="M901" s="1"/>
      <c r="N901" s="1"/>
      <c r="O901" s="3"/>
      <c r="P901" s="4"/>
      <c r="Q901" s="4"/>
      <c r="R901" s="4"/>
      <c r="S901" s="4"/>
      <c r="T901" s="4"/>
      <c r="U901" s="4"/>
      <c r="V901" s="4"/>
      <c r="W901" s="4"/>
      <c r="X901" s="4"/>
      <c r="Y901" s="4"/>
    </row>
    <row r="902" spans="2:25" ht="12.75" customHeight="1">
      <c r="B902" s="15"/>
      <c r="C902" s="24"/>
      <c r="E902" s="14"/>
      <c r="F902" s="32"/>
      <c r="G902" s="16"/>
      <c r="H902" s="40"/>
      <c r="J902" s="5"/>
      <c r="K902" s="2"/>
      <c r="L902" s="1"/>
      <c r="M902" s="1"/>
      <c r="N902" s="1"/>
      <c r="O902" s="3"/>
      <c r="P902" s="4"/>
      <c r="Q902" s="4"/>
      <c r="R902" s="4"/>
      <c r="S902" s="4"/>
      <c r="T902" s="4"/>
      <c r="U902" s="4"/>
      <c r="V902" s="4"/>
      <c r="W902" s="4"/>
      <c r="X902" s="4"/>
      <c r="Y902" s="4"/>
    </row>
    <row r="903" spans="2:25" ht="12.75" customHeight="1">
      <c r="B903" s="15"/>
      <c r="C903" s="24"/>
      <c r="E903" s="14"/>
      <c r="F903" s="32"/>
      <c r="G903" s="16"/>
      <c r="H903" s="40"/>
      <c r="J903" s="5"/>
      <c r="K903" s="2"/>
      <c r="L903" s="1"/>
      <c r="M903" s="1"/>
      <c r="N903" s="1"/>
      <c r="O903" s="3"/>
      <c r="P903" s="4"/>
      <c r="Q903" s="4"/>
      <c r="R903" s="4"/>
      <c r="S903" s="4"/>
      <c r="T903" s="4"/>
      <c r="U903" s="4"/>
      <c r="V903" s="4"/>
      <c r="W903" s="4"/>
      <c r="X903" s="4"/>
      <c r="Y903" s="4"/>
    </row>
    <row r="904" spans="2:25" ht="12.75" customHeight="1">
      <c r="B904" s="15"/>
      <c r="C904" s="24"/>
      <c r="E904" s="14"/>
      <c r="F904" s="32"/>
      <c r="G904" s="16"/>
      <c r="H904" s="40"/>
      <c r="J904" s="5"/>
      <c r="K904" s="2"/>
      <c r="L904" s="1"/>
      <c r="M904" s="1"/>
      <c r="N904" s="1"/>
      <c r="O904" s="3"/>
      <c r="P904" s="4"/>
      <c r="Q904" s="4"/>
      <c r="R904" s="4"/>
      <c r="S904" s="4"/>
      <c r="T904" s="4"/>
      <c r="U904" s="4"/>
      <c r="V904" s="4"/>
      <c r="W904" s="4"/>
      <c r="X904" s="4"/>
      <c r="Y904" s="4"/>
    </row>
    <row r="905" spans="2:25" ht="12.75" customHeight="1">
      <c r="B905" s="15"/>
      <c r="C905" s="24"/>
      <c r="E905" s="14"/>
      <c r="F905" s="32"/>
      <c r="G905" s="16"/>
      <c r="H905" s="40"/>
      <c r="J905" s="5"/>
      <c r="K905" s="2"/>
      <c r="L905" s="1"/>
      <c r="M905" s="1"/>
      <c r="N905" s="1"/>
      <c r="O905" s="3"/>
      <c r="P905" s="4"/>
      <c r="Q905" s="4"/>
      <c r="R905" s="4"/>
      <c r="S905" s="4"/>
      <c r="T905" s="4"/>
      <c r="U905" s="4"/>
      <c r="V905" s="4"/>
      <c r="W905" s="4"/>
      <c r="X905" s="4"/>
      <c r="Y905" s="4"/>
    </row>
    <row r="906" spans="2:25" ht="12.75" customHeight="1">
      <c r="B906" s="15"/>
      <c r="C906" s="24"/>
      <c r="E906" s="14"/>
      <c r="F906" s="32"/>
      <c r="G906" s="16"/>
      <c r="H906" s="40"/>
      <c r="J906" s="5"/>
      <c r="K906" s="2"/>
      <c r="L906" s="1"/>
      <c r="M906" s="1"/>
      <c r="N906" s="1"/>
      <c r="O906" s="3"/>
      <c r="P906" s="4"/>
      <c r="Q906" s="4"/>
      <c r="R906" s="4"/>
      <c r="S906" s="4"/>
      <c r="T906" s="4"/>
      <c r="U906" s="4"/>
      <c r="V906" s="4"/>
      <c r="W906" s="4"/>
      <c r="X906" s="4"/>
      <c r="Y906" s="4"/>
    </row>
    <row r="907" spans="2:25" ht="12.75" customHeight="1">
      <c r="B907" s="15"/>
      <c r="C907" s="24"/>
      <c r="E907" s="14"/>
      <c r="F907" s="32"/>
      <c r="G907" s="16"/>
      <c r="H907" s="40"/>
      <c r="J907" s="5"/>
      <c r="K907" s="2"/>
      <c r="L907" s="1"/>
      <c r="M907" s="1"/>
      <c r="N907" s="1"/>
      <c r="O907" s="3"/>
      <c r="P907" s="4"/>
      <c r="Q907" s="4"/>
      <c r="R907" s="4"/>
      <c r="S907" s="4"/>
      <c r="T907" s="4"/>
      <c r="U907" s="4"/>
      <c r="V907" s="4"/>
      <c r="W907" s="4"/>
      <c r="X907" s="4"/>
      <c r="Y907" s="4"/>
    </row>
    <row r="908" spans="2:25" ht="12.75" customHeight="1">
      <c r="B908" s="15"/>
      <c r="C908" s="24"/>
      <c r="E908" s="14"/>
      <c r="F908" s="32"/>
      <c r="G908" s="16"/>
      <c r="H908" s="40"/>
      <c r="J908" s="5"/>
      <c r="K908" s="2"/>
      <c r="L908" s="1"/>
      <c r="M908" s="1"/>
      <c r="N908" s="1"/>
      <c r="O908" s="3"/>
      <c r="P908" s="4"/>
      <c r="Q908" s="4"/>
      <c r="R908" s="4"/>
      <c r="S908" s="4"/>
      <c r="T908" s="4"/>
      <c r="U908" s="4"/>
      <c r="V908" s="4"/>
      <c r="W908" s="4"/>
      <c r="X908" s="4"/>
      <c r="Y908" s="4"/>
    </row>
    <row r="909" spans="2:25" ht="12.75" customHeight="1">
      <c r="B909" s="15"/>
      <c r="C909" s="24"/>
      <c r="E909" s="14"/>
      <c r="F909" s="32"/>
      <c r="G909" s="16"/>
      <c r="H909" s="40"/>
      <c r="J909" s="5"/>
      <c r="K909" s="2"/>
      <c r="L909" s="1"/>
      <c r="M909" s="1"/>
      <c r="N909" s="1"/>
      <c r="O909" s="3"/>
      <c r="P909" s="4"/>
      <c r="Q909" s="4"/>
      <c r="R909" s="4"/>
      <c r="S909" s="4"/>
      <c r="T909" s="4"/>
      <c r="U909" s="4"/>
      <c r="V909" s="4"/>
      <c r="W909" s="4"/>
      <c r="X909" s="4"/>
      <c r="Y909" s="4"/>
    </row>
    <row r="910" spans="2:25" ht="12.75" customHeight="1">
      <c r="B910" s="15"/>
      <c r="C910" s="24"/>
      <c r="E910" s="14"/>
      <c r="F910" s="32"/>
      <c r="G910" s="16"/>
      <c r="H910" s="40"/>
      <c r="J910" s="5"/>
      <c r="K910" s="2"/>
      <c r="L910" s="1"/>
      <c r="M910" s="1"/>
      <c r="N910" s="1"/>
      <c r="O910" s="3"/>
      <c r="P910" s="4"/>
      <c r="Q910" s="4"/>
      <c r="R910" s="4"/>
      <c r="S910" s="4"/>
      <c r="T910" s="4"/>
      <c r="U910" s="4"/>
      <c r="V910" s="4"/>
      <c r="W910" s="4"/>
      <c r="X910" s="4"/>
      <c r="Y910" s="4"/>
    </row>
    <row r="911" spans="2:25" ht="12.75" customHeight="1">
      <c r="B911" s="15"/>
      <c r="C911" s="24"/>
      <c r="E911" s="14"/>
      <c r="F911" s="32"/>
      <c r="G911" s="16"/>
      <c r="H911" s="40"/>
      <c r="J911" s="5"/>
      <c r="K911" s="2"/>
      <c r="L911" s="1"/>
      <c r="M911" s="1"/>
      <c r="N911" s="1"/>
      <c r="O911" s="3"/>
      <c r="P911" s="4"/>
      <c r="Q911" s="4"/>
      <c r="R911" s="4"/>
      <c r="S911" s="4"/>
      <c r="T911" s="4"/>
      <c r="U911" s="4"/>
      <c r="V911" s="4"/>
      <c r="W911" s="4"/>
      <c r="X911" s="4"/>
      <c r="Y911" s="4"/>
    </row>
    <row r="912" spans="2:25" ht="12.75" customHeight="1">
      <c r="B912" s="15"/>
      <c r="C912" s="24"/>
      <c r="E912" s="14"/>
      <c r="F912" s="32"/>
      <c r="G912" s="16"/>
      <c r="H912" s="40"/>
      <c r="J912" s="5"/>
      <c r="K912" s="2"/>
      <c r="L912" s="1"/>
      <c r="M912" s="1"/>
      <c r="N912" s="1"/>
      <c r="O912" s="3"/>
      <c r="P912" s="4"/>
      <c r="Q912" s="4"/>
      <c r="R912" s="4"/>
      <c r="S912" s="4"/>
      <c r="T912" s="4"/>
      <c r="U912" s="4"/>
      <c r="V912" s="4"/>
      <c r="W912" s="4"/>
      <c r="X912" s="4"/>
      <c r="Y912" s="4"/>
    </row>
    <row r="913" spans="2:25" ht="12.75" customHeight="1">
      <c r="B913" s="15"/>
      <c r="C913" s="24"/>
      <c r="E913" s="14"/>
      <c r="F913" s="32"/>
      <c r="G913" s="16"/>
      <c r="H913" s="40"/>
      <c r="J913" s="5"/>
      <c r="K913" s="2"/>
      <c r="L913" s="1"/>
      <c r="M913" s="1"/>
      <c r="N913" s="1"/>
      <c r="O913" s="3"/>
      <c r="P913" s="4"/>
      <c r="Q913" s="4"/>
      <c r="R913" s="4"/>
      <c r="S913" s="4"/>
      <c r="T913" s="4"/>
      <c r="U913" s="4"/>
      <c r="V913" s="4"/>
      <c r="W913" s="4"/>
      <c r="X913" s="4"/>
      <c r="Y913" s="4"/>
    </row>
    <row r="914" spans="2:25" ht="12.75" customHeight="1">
      <c r="B914" s="15"/>
      <c r="C914" s="24"/>
      <c r="E914" s="14"/>
      <c r="F914" s="32"/>
      <c r="G914" s="16"/>
      <c r="H914" s="40"/>
      <c r="J914" s="5"/>
      <c r="K914" s="2"/>
      <c r="L914" s="1"/>
      <c r="M914" s="1"/>
      <c r="N914" s="1"/>
      <c r="O914" s="3"/>
      <c r="P914" s="4"/>
      <c r="Q914" s="4"/>
      <c r="R914" s="4"/>
      <c r="S914" s="4"/>
      <c r="T914" s="4"/>
      <c r="U914" s="4"/>
      <c r="V914" s="4"/>
      <c r="W914" s="4"/>
      <c r="X914" s="4"/>
      <c r="Y914" s="4"/>
    </row>
    <row r="915" spans="2:25" ht="12.75" customHeight="1">
      <c r="B915" s="15"/>
      <c r="C915" s="24"/>
      <c r="E915" s="14"/>
      <c r="F915" s="32"/>
      <c r="G915" s="16"/>
      <c r="H915" s="40"/>
      <c r="J915" s="5"/>
      <c r="K915" s="2"/>
      <c r="L915" s="1"/>
      <c r="M915" s="1"/>
      <c r="N915" s="1"/>
      <c r="O915" s="3"/>
      <c r="P915" s="4"/>
      <c r="Q915" s="4"/>
      <c r="R915" s="4"/>
      <c r="S915" s="4"/>
      <c r="T915" s="4"/>
      <c r="U915" s="4"/>
      <c r="V915" s="4"/>
      <c r="W915" s="4"/>
      <c r="X915" s="4"/>
      <c r="Y915" s="4"/>
    </row>
    <row r="916" spans="2:25" ht="12.75" customHeight="1">
      <c r="B916" s="15"/>
      <c r="C916" s="24"/>
      <c r="E916" s="14"/>
      <c r="F916" s="32"/>
      <c r="G916" s="16"/>
      <c r="H916" s="40"/>
      <c r="J916" s="5"/>
      <c r="K916" s="2"/>
      <c r="L916" s="1"/>
      <c r="M916" s="1"/>
      <c r="N916" s="1"/>
      <c r="O916" s="3"/>
      <c r="P916" s="4"/>
      <c r="Q916" s="4"/>
      <c r="R916" s="4"/>
      <c r="S916" s="4"/>
      <c r="T916" s="4"/>
      <c r="U916" s="4"/>
      <c r="V916" s="4"/>
      <c r="W916" s="4"/>
      <c r="X916" s="4"/>
      <c r="Y916" s="4"/>
    </row>
    <row r="917" spans="2:25" ht="12.75" customHeight="1">
      <c r="B917" s="15"/>
      <c r="C917" s="24"/>
      <c r="E917" s="14"/>
      <c r="F917" s="32"/>
      <c r="G917" s="16"/>
      <c r="H917" s="40"/>
      <c r="J917" s="5"/>
      <c r="K917" s="2"/>
      <c r="L917" s="1"/>
      <c r="M917" s="1"/>
      <c r="N917" s="1"/>
      <c r="O917" s="3"/>
      <c r="P917" s="4"/>
      <c r="Q917" s="4"/>
      <c r="R917" s="4"/>
      <c r="S917" s="4"/>
      <c r="T917" s="4"/>
      <c r="U917" s="4"/>
      <c r="V917" s="4"/>
      <c r="W917" s="4"/>
      <c r="X917" s="4"/>
      <c r="Y917" s="4"/>
    </row>
    <row r="918" spans="2:25" ht="12.75" customHeight="1">
      <c r="B918" s="15"/>
      <c r="C918" s="24"/>
      <c r="E918" s="14"/>
      <c r="F918" s="32"/>
      <c r="G918" s="16"/>
      <c r="H918" s="40"/>
      <c r="J918" s="5"/>
      <c r="K918" s="2"/>
      <c r="L918" s="1"/>
      <c r="M918" s="1"/>
      <c r="N918" s="1"/>
      <c r="O918" s="3"/>
      <c r="P918" s="4"/>
      <c r="Q918" s="4"/>
      <c r="R918" s="4"/>
      <c r="S918" s="4"/>
      <c r="T918" s="4"/>
      <c r="U918" s="4"/>
      <c r="V918" s="4"/>
      <c r="W918" s="4"/>
      <c r="X918" s="4"/>
      <c r="Y918" s="4"/>
    </row>
    <row r="919" spans="2:25" ht="12.75" customHeight="1">
      <c r="B919" s="15"/>
      <c r="C919" s="24"/>
      <c r="E919" s="14"/>
      <c r="F919" s="32"/>
      <c r="G919" s="16"/>
      <c r="H919" s="40"/>
      <c r="J919" s="5"/>
      <c r="K919" s="2"/>
      <c r="L919" s="1"/>
      <c r="M919" s="1"/>
      <c r="N919" s="1"/>
      <c r="O919" s="3"/>
      <c r="P919" s="4"/>
      <c r="Q919" s="4"/>
      <c r="R919" s="4"/>
      <c r="S919" s="4"/>
      <c r="T919" s="4"/>
      <c r="U919" s="4"/>
      <c r="V919" s="4"/>
      <c r="W919" s="4"/>
      <c r="X919" s="4"/>
      <c r="Y919" s="4"/>
    </row>
    <row r="920" spans="2:25" ht="12.75" customHeight="1">
      <c r="B920" s="15"/>
      <c r="C920" s="24"/>
      <c r="E920" s="14"/>
      <c r="F920" s="32"/>
      <c r="G920" s="16"/>
      <c r="H920" s="40"/>
      <c r="J920" s="5"/>
      <c r="K920" s="2"/>
      <c r="L920" s="1"/>
      <c r="M920" s="1"/>
      <c r="N920" s="1"/>
      <c r="O920" s="3"/>
      <c r="P920" s="4"/>
      <c r="Q920" s="4"/>
      <c r="R920" s="4"/>
      <c r="S920" s="4"/>
      <c r="T920" s="4"/>
      <c r="U920" s="4"/>
      <c r="V920" s="4"/>
      <c r="W920" s="4"/>
      <c r="X920" s="4"/>
      <c r="Y920" s="4"/>
    </row>
    <row r="921" spans="2:25" ht="12.75" customHeight="1">
      <c r="B921" s="15"/>
      <c r="C921" s="24"/>
      <c r="E921" s="14"/>
      <c r="F921" s="32"/>
      <c r="G921" s="16"/>
      <c r="H921" s="40"/>
      <c r="J921" s="5"/>
      <c r="K921" s="2"/>
      <c r="L921" s="1"/>
      <c r="M921" s="1"/>
      <c r="N921" s="1"/>
      <c r="O921" s="3"/>
      <c r="P921" s="4"/>
      <c r="Q921" s="4"/>
      <c r="R921" s="4"/>
      <c r="S921" s="4"/>
      <c r="T921" s="4"/>
      <c r="U921" s="4"/>
      <c r="V921" s="4"/>
      <c r="W921" s="4"/>
      <c r="X921" s="4"/>
      <c r="Y921" s="4"/>
    </row>
    <row r="922" spans="2:25" ht="12.75" customHeight="1">
      <c r="B922" s="15"/>
      <c r="C922" s="24"/>
      <c r="E922" s="14"/>
      <c r="F922" s="32"/>
      <c r="G922" s="16"/>
      <c r="H922" s="40"/>
      <c r="J922" s="5"/>
      <c r="K922" s="2"/>
      <c r="L922" s="1"/>
      <c r="M922" s="1"/>
      <c r="N922" s="1"/>
      <c r="O922" s="3"/>
      <c r="P922" s="4"/>
      <c r="Q922" s="4"/>
      <c r="R922" s="4"/>
      <c r="S922" s="4"/>
      <c r="T922" s="4"/>
      <c r="U922" s="4"/>
      <c r="V922" s="4"/>
      <c r="W922" s="4"/>
      <c r="X922" s="4"/>
      <c r="Y922" s="4"/>
    </row>
    <row r="923" spans="2:25" ht="12.75" customHeight="1">
      <c r="B923" s="15"/>
      <c r="C923" s="24"/>
      <c r="E923" s="14"/>
      <c r="F923" s="32"/>
      <c r="G923" s="16"/>
      <c r="H923" s="40"/>
      <c r="J923" s="5"/>
      <c r="K923" s="2"/>
      <c r="L923" s="1"/>
      <c r="M923" s="1"/>
      <c r="N923" s="1"/>
      <c r="O923" s="3"/>
      <c r="P923" s="4"/>
      <c r="Q923" s="4"/>
      <c r="R923" s="4"/>
      <c r="S923" s="4"/>
      <c r="T923" s="4"/>
      <c r="U923" s="4"/>
      <c r="V923" s="4"/>
      <c r="W923" s="4"/>
      <c r="X923" s="4"/>
      <c r="Y923" s="4"/>
    </row>
    <row r="924" spans="2:25" ht="12.75" customHeight="1">
      <c r="B924" s="15"/>
      <c r="C924" s="24"/>
      <c r="E924" s="14"/>
      <c r="F924" s="32"/>
      <c r="G924" s="16"/>
      <c r="H924" s="40"/>
      <c r="J924" s="5"/>
      <c r="K924" s="2"/>
      <c r="L924" s="1"/>
      <c r="M924" s="1"/>
      <c r="N924" s="1"/>
      <c r="O924" s="3"/>
      <c r="P924" s="4"/>
      <c r="Q924" s="4"/>
      <c r="R924" s="4"/>
      <c r="S924" s="4"/>
      <c r="T924" s="4"/>
      <c r="U924" s="4"/>
      <c r="V924" s="4"/>
      <c r="W924" s="4"/>
      <c r="X924" s="4"/>
      <c r="Y924" s="4"/>
    </row>
    <row r="925" spans="2:25" ht="12.75" customHeight="1">
      <c r="B925" s="15"/>
      <c r="C925" s="24"/>
      <c r="E925" s="14"/>
      <c r="F925" s="32"/>
      <c r="G925" s="16"/>
      <c r="H925" s="40"/>
      <c r="J925" s="5"/>
      <c r="K925" s="2"/>
      <c r="L925" s="1"/>
      <c r="M925" s="1"/>
      <c r="N925" s="1"/>
      <c r="O925" s="3"/>
      <c r="P925" s="4"/>
      <c r="Q925" s="4"/>
      <c r="R925" s="4"/>
      <c r="S925" s="4"/>
      <c r="T925" s="4"/>
      <c r="U925" s="4"/>
      <c r="V925" s="4"/>
      <c r="W925" s="4"/>
      <c r="X925" s="4"/>
      <c r="Y925" s="4"/>
    </row>
    <row r="926" spans="2:25" ht="12.75" customHeight="1">
      <c r="B926" s="15"/>
      <c r="C926" s="24"/>
      <c r="E926" s="14"/>
      <c r="F926" s="32"/>
      <c r="G926" s="16"/>
      <c r="H926" s="40"/>
      <c r="J926" s="5"/>
      <c r="K926" s="2"/>
      <c r="L926" s="1"/>
      <c r="M926" s="1"/>
      <c r="N926" s="1"/>
      <c r="O926" s="3"/>
      <c r="P926" s="4"/>
      <c r="Q926" s="4"/>
      <c r="R926" s="4"/>
      <c r="S926" s="4"/>
      <c r="T926" s="4"/>
      <c r="U926" s="4"/>
      <c r="V926" s="4"/>
      <c r="W926" s="4"/>
      <c r="X926" s="4"/>
      <c r="Y926" s="4"/>
    </row>
    <row r="927" spans="2:25" ht="12.75" customHeight="1">
      <c r="B927" s="15"/>
      <c r="C927" s="24"/>
      <c r="E927" s="14"/>
      <c r="F927" s="32"/>
      <c r="G927" s="16"/>
      <c r="H927" s="40"/>
      <c r="J927" s="5"/>
      <c r="K927" s="2"/>
      <c r="L927" s="1"/>
      <c r="M927" s="1"/>
      <c r="N927" s="1"/>
      <c r="O927" s="3"/>
      <c r="P927" s="4"/>
      <c r="Q927" s="4"/>
      <c r="R927" s="4"/>
      <c r="S927" s="4"/>
      <c r="T927" s="4"/>
      <c r="U927" s="4"/>
      <c r="V927" s="4"/>
      <c r="W927" s="4"/>
      <c r="X927" s="4"/>
      <c r="Y927" s="4"/>
    </row>
    <row r="928" spans="2:25" ht="12.75" customHeight="1">
      <c r="B928" s="15"/>
      <c r="C928" s="24"/>
      <c r="E928" s="14"/>
      <c r="F928" s="32"/>
      <c r="G928" s="16"/>
      <c r="H928" s="40"/>
      <c r="J928" s="5"/>
      <c r="K928" s="2"/>
      <c r="L928" s="1"/>
      <c r="M928" s="1"/>
      <c r="N928" s="1"/>
      <c r="O928" s="3"/>
      <c r="P928" s="4"/>
      <c r="Q928" s="4"/>
      <c r="R928" s="4"/>
      <c r="S928" s="4"/>
      <c r="T928" s="4"/>
      <c r="U928" s="4"/>
      <c r="V928" s="4"/>
      <c r="W928" s="4"/>
      <c r="X928" s="4"/>
      <c r="Y928" s="4"/>
    </row>
    <row r="929" spans="2:25" ht="12.75" customHeight="1">
      <c r="B929" s="15"/>
      <c r="C929" s="24"/>
      <c r="E929" s="14"/>
      <c r="F929" s="32"/>
      <c r="G929" s="16"/>
      <c r="H929" s="40"/>
      <c r="J929" s="5"/>
      <c r="K929" s="2"/>
      <c r="L929" s="1"/>
      <c r="M929" s="1"/>
      <c r="N929" s="1"/>
      <c r="O929" s="3"/>
      <c r="P929" s="4"/>
      <c r="Q929" s="4"/>
      <c r="R929" s="4"/>
      <c r="S929" s="4"/>
      <c r="T929" s="4"/>
      <c r="U929" s="4"/>
      <c r="V929" s="4"/>
      <c r="W929" s="4"/>
      <c r="X929" s="4"/>
      <c r="Y929" s="4"/>
    </row>
    <row r="930" spans="2:25" ht="12.75" customHeight="1">
      <c r="B930" s="15"/>
      <c r="C930" s="24"/>
      <c r="E930" s="14"/>
      <c r="F930" s="32"/>
      <c r="G930" s="16"/>
      <c r="H930" s="40"/>
      <c r="J930" s="5"/>
      <c r="K930" s="2"/>
      <c r="L930" s="1"/>
      <c r="M930" s="1"/>
      <c r="N930" s="1"/>
      <c r="O930" s="3"/>
      <c r="P930" s="4"/>
      <c r="Q930" s="4"/>
      <c r="R930" s="4"/>
      <c r="S930" s="4"/>
      <c r="T930" s="4"/>
      <c r="U930" s="4"/>
      <c r="V930" s="4"/>
      <c r="W930" s="4"/>
      <c r="X930" s="4"/>
      <c r="Y930" s="4"/>
    </row>
    <row r="931" spans="2:25" ht="12.75" customHeight="1">
      <c r="B931" s="15"/>
      <c r="C931" s="24"/>
      <c r="E931" s="14"/>
      <c r="F931" s="32"/>
      <c r="G931" s="16"/>
      <c r="H931" s="40"/>
      <c r="J931" s="5"/>
      <c r="K931" s="2"/>
      <c r="L931" s="1"/>
      <c r="M931" s="1"/>
      <c r="N931" s="1"/>
      <c r="O931" s="3"/>
      <c r="P931" s="4"/>
      <c r="Q931" s="4"/>
      <c r="R931" s="4"/>
      <c r="S931" s="4"/>
      <c r="T931" s="4"/>
      <c r="U931" s="4"/>
      <c r="V931" s="4"/>
      <c r="W931" s="4"/>
      <c r="X931" s="4"/>
      <c r="Y931" s="4"/>
    </row>
    <row r="932" spans="2:25" ht="12.75" customHeight="1">
      <c r="B932" s="15"/>
      <c r="C932" s="24"/>
      <c r="E932" s="14"/>
      <c r="F932" s="32"/>
      <c r="G932" s="16"/>
      <c r="H932" s="40"/>
      <c r="J932" s="5"/>
      <c r="K932" s="2"/>
      <c r="L932" s="1"/>
      <c r="M932" s="1"/>
      <c r="N932" s="1"/>
      <c r="O932" s="3"/>
      <c r="P932" s="4"/>
      <c r="Q932" s="4"/>
      <c r="R932" s="4"/>
      <c r="S932" s="4"/>
      <c r="T932" s="4"/>
      <c r="U932" s="4"/>
      <c r="V932" s="4"/>
      <c r="W932" s="4"/>
      <c r="X932" s="4"/>
      <c r="Y932" s="4"/>
    </row>
    <row r="933" spans="2:25" ht="12.75" customHeight="1">
      <c r="B933" s="15"/>
      <c r="C933" s="24"/>
      <c r="E933" s="14"/>
      <c r="F933" s="32"/>
      <c r="G933" s="16"/>
      <c r="H933" s="40"/>
      <c r="J933" s="5"/>
      <c r="K933" s="2"/>
      <c r="L933" s="1"/>
      <c r="M933" s="1"/>
      <c r="N933" s="1"/>
      <c r="O933" s="3"/>
      <c r="P933" s="4"/>
      <c r="Q933" s="4"/>
      <c r="R933" s="4"/>
      <c r="S933" s="4"/>
      <c r="T933" s="4"/>
      <c r="U933" s="4"/>
      <c r="V933" s="4"/>
      <c r="W933" s="4"/>
      <c r="X933" s="4"/>
      <c r="Y933" s="4"/>
    </row>
    <row r="934" spans="2:25" ht="12.75" customHeight="1">
      <c r="B934" s="15"/>
      <c r="C934" s="24"/>
      <c r="E934" s="14"/>
      <c r="F934" s="32"/>
      <c r="G934" s="16"/>
      <c r="H934" s="40"/>
      <c r="J934" s="5"/>
      <c r="K934" s="2"/>
      <c r="L934" s="1"/>
      <c r="M934" s="1"/>
      <c r="N934" s="1"/>
      <c r="O934" s="3"/>
      <c r="P934" s="4"/>
      <c r="Q934" s="4"/>
      <c r="R934" s="4"/>
      <c r="S934" s="4"/>
      <c r="T934" s="4"/>
      <c r="U934" s="4"/>
      <c r="V934" s="4"/>
      <c r="W934" s="4"/>
      <c r="X934" s="4"/>
      <c r="Y934" s="4"/>
    </row>
    <row r="935" spans="2:25" ht="12.75" customHeight="1">
      <c r="B935" s="15"/>
      <c r="C935" s="24"/>
      <c r="E935" s="14"/>
      <c r="F935" s="32"/>
      <c r="G935" s="16"/>
      <c r="H935" s="40"/>
      <c r="J935" s="5"/>
      <c r="K935" s="2"/>
      <c r="L935" s="1"/>
      <c r="M935" s="1"/>
      <c r="N935" s="1"/>
      <c r="O935" s="3"/>
      <c r="P935" s="4"/>
      <c r="Q935" s="4"/>
      <c r="R935" s="4"/>
      <c r="S935" s="4"/>
      <c r="T935" s="4"/>
      <c r="U935" s="4"/>
      <c r="V935" s="4"/>
      <c r="W935" s="4"/>
      <c r="X935" s="4"/>
      <c r="Y935" s="4"/>
    </row>
    <row r="936" spans="2:25" ht="12.75" customHeight="1">
      <c r="B936" s="15"/>
      <c r="C936" s="24"/>
      <c r="E936" s="14"/>
      <c r="F936" s="32"/>
      <c r="G936" s="16"/>
      <c r="H936" s="40"/>
      <c r="J936" s="5"/>
      <c r="K936" s="2"/>
      <c r="L936" s="1"/>
      <c r="M936" s="1"/>
      <c r="N936" s="1"/>
      <c r="O936" s="3"/>
      <c r="P936" s="4"/>
      <c r="Q936" s="4"/>
      <c r="R936" s="4"/>
      <c r="S936" s="4"/>
      <c r="T936" s="4"/>
      <c r="U936" s="4"/>
      <c r="V936" s="4"/>
      <c r="W936" s="4"/>
      <c r="X936" s="4"/>
      <c r="Y936" s="4"/>
    </row>
    <row r="937" spans="2:25" ht="12.75" customHeight="1">
      <c r="B937" s="15"/>
      <c r="C937" s="24"/>
      <c r="E937" s="14"/>
      <c r="F937" s="32"/>
      <c r="G937" s="16"/>
      <c r="H937" s="40"/>
      <c r="J937" s="5"/>
      <c r="K937" s="2"/>
      <c r="L937" s="1"/>
      <c r="M937" s="1"/>
      <c r="N937" s="1"/>
      <c r="O937" s="3"/>
      <c r="P937" s="4"/>
      <c r="Q937" s="4"/>
      <c r="R937" s="4"/>
      <c r="S937" s="4"/>
      <c r="T937" s="4"/>
      <c r="U937" s="4"/>
      <c r="V937" s="4"/>
      <c r="W937" s="4"/>
      <c r="X937" s="4"/>
      <c r="Y937" s="4"/>
    </row>
    <row r="938" spans="2:25" ht="12.75" customHeight="1">
      <c r="B938" s="15"/>
      <c r="C938" s="24"/>
      <c r="E938" s="14"/>
      <c r="F938" s="32"/>
      <c r="G938" s="16"/>
      <c r="H938" s="40"/>
      <c r="J938" s="5"/>
      <c r="K938" s="2"/>
      <c r="L938" s="1"/>
      <c r="M938" s="1"/>
      <c r="N938" s="1"/>
      <c r="O938" s="3"/>
      <c r="P938" s="4"/>
      <c r="Q938" s="4"/>
      <c r="R938" s="4"/>
      <c r="S938" s="4"/>
      <c r="T938" s="4"/>
      <c r="U938" s="4"/>
      <c r="V938" s="4"/>
      <c r="W938" s="4"/>
      <c r="X938" s="4"/>
      <c r="Y938" s="4"/>
    </row>
    <row r="939" spans="2:25" ht="12.75" customHeight="1">
      <c r="B939" s="15"/>
      <c r="C939" s="24"/>
      <c r="E939" s="14"/>
      <c r="F939" s="32"/>
      <c r="G939" s="16"/>
      <c r="H939" s="40"/>
      <c r="J939" s="5"/>
      <c r="K939" s="2"/>
      <c r="L939" s="1"/>
      <c r="M939" s="1"/>
      <c r="N939" s="1"/>
      <c r="O939" s="3"/>
      <c r="P939" s="4"/>
      <c r="Q939" s="4"/>
      <c r="R939" s="4"/>
      <c r="S939" s="4"/>
      <c r="T939" s="4"/>
      <c r="U939" s="4"/>
      <c r="V939" s="4"/>
      <c r="W939" s="4"/>
      <c r="X939" s="4"/>
      <c r="Y939" s="4"/>
    </row>
    <row r="940" spans="2:25" ht="12.75" customHeight="1">
      <c r="B940" s="15"/>
      <c r="C940" s="24"/>
      <c r="E940" s="14"/>
      <c r="F940" s="32"/>
      <c r="G940" s="16"/>
      <c r="H940" s="40"/>
      <c r="J940" s="5"/>
      <c r="K940" s="2"/>
      <c r="L940" s="1"/>
      <c r="M940" s="1"/>
      <c r="N940" s="1"/>
      <c r="O940" s="3"/>
      <c r="P940" s="4"/>
      <c r="Q940" s="4"/>
      <c r="R940" s="4"/>
      <c r="S940" s="4"/>
      <c r="T940" s="4"/>
      <c r="U940" s="4"/>
      <c r="V940" s="4"/>
      <c r="W940" s="4"/>
      <c r="X940" s="4"/>
      <c r="Y940" s="4"/>
    </row>
    <row r="941" spans="2:25" ht="12.75" customHeight="1">
      <c r="B941" s="15"/>
      <c r="C941" s="24"/>
      <c r="E941" s="14"/>
      <c r="F941" s="32"/>
      <c r="G941" s="16"/>
      <c r="H941" s="40"/>
      <c r="J941" s="5"/>
      <c r="K941" s="2"/>
      <c r="L941" s="1"/>
      <c r="M941" s="1"/>
      <c r="N941" s="1"/>
      <c r="O941" s="3"/>
      <c r="P941" s="4"/>
      <c r="Q941" s="4"/>
      <c r="R941" s="4"/>
      <c r="S941" s="4"/>
      <c r="T941" s="4"/>
      <c r="U941" s="4"/>
      <c r="V941" s="4"/>
      <c r="W941" s="4"/>
      <c r="X941" s="4"/>
      <c r="Y941" s="4"/>
    </row>
    <row r="942" spans="2:25" ht="12.75" customHeight="1">
      <c r="B942" s="15"/>
      <c r="C942" s="24"/>
      <c r="E942" s="14"/>
      <c r="F942" s="32"/>
      <c r="G942" s="16"/>
      <c r="H942" s="40"/>
      <c r="J942" s="5"/>
      <c r="K942" s="2"/>
      <c r="L942" s="1"/>
      <c r="M942" s="1"/>
      <c r="N942" s="1"/>
      <c r="O942" s="3"/>
      <c r="P942" s="4"/>
      <c r="Q942" s="4"/>
      <c r="R942" s="4"/>
      <c r="S942" s="4"/>
      <c r="T942" s="4"/>
      <c r="U942" s="4"/>
      <c r="V942" s="4"/>
      <c r="W942" s="4"/>
      <c r="X942" s="4"/>
      <c r="Y942" s="4"/>
    </row>
    <row r="943" spans="2:25" ht="12.75" customHeight="1">
      <c r="B943" s="15"/>
      <c r="C943" s="24"/>
      <c r="E943" s="14"/>
      <c r="F943" s="32"/>
      <c r="G943" s="16"/>
      <c r="H943" s="40"/>
      <c r="J943" s="5"/>
      <c r="K943" s="2"/>
      <c r="L943" s="1"/>
      <c r="M943" s="1"/>
      <c r="N943" s="1"/>
      <c r="O943" s="3"/>
      <c r="P943" s="4"/>
      <c r="Q943" s="4"/>
      <c r="R943" s="4"/>
      <c r="S943" s="4"/>
      <c r="T943" s="4"/>
      <c r="U943" s="4"/>
      <c r="V943" s="4"/>
      <c r="W943" s="4"/>
      <c r="X943" s="4"/>
      <c r="Y943" s="4"/>
    </row>
    <row r="944" spans="2:25" ht="12.75" customHeight="1">
      <c r="B944" s="15"/>
      <c r="C944" s="24"/>
      <c r="E944" s="14"/>
      <c r="F944" s="32"/>
      <c r="G944" s="16"/>
      <c r="H944" s="40"/>
      <c r="J944" s="5"/>
      <c r="K944" s="2"/>
      <c r="L944" s="1"/>
      <c r="M944" s="1"/>
      <c r="N944" s="1"/>
      <c r="O944" s="3"/>
      <c r="P944" s="4"/>
      <c r="Q944" s="4"/>
      <c r="R944" s="4"/>
      <c r="S944" s="4"/>
      <c r="T944" s="4"/>
      <c r="U944" s="4"/>
      <c r="V944" s="4"/>
      <c r="W944" s="4"/>
      <c r="X944" s="4"/>
      <c r="Y944" s="4"/>
    </row>
    <row r="945" spans="2:25" ht="12.75" customHeight="1">
      <c r="B945" s="15"/>
      <c r="C945" s="24"/>
      <c r="E945" s="14"/>
      <c r="F945" s="32"/>
      <c r="G945" s="16"/>
      <c r="H945" s="40"/>
      <c r="J945" s="5"/>
      <c r="K945" s="2"/>
      <c r="L945" s="1"/>
      <c r="M945" s="1"/>
      <c r="N945" s="1"/>
      <c r="O945" s="3"/>
      <c r="P945" s="4"/>
      <c r="Q945" s="4"/>
      <c r="R945" s="4"/>
      <c r="S945" s="4"/>
      <c r="T945" s="4"/>
      <c r="U945" s="4"/>
      <c r="V945" s="4"/>
      <c r="W945" s="4"/>
      <c r="X945" s="4"/>
      <c r="Y945" s="4"/>
    </row>
    <row r="946" spans="2:25" ht="12.75" customHeight="1">
      <c r="B946" s="15"/>
      <c r="C946" s="24"/>
      <c r="E946" s="14"/>
      <c r="F946" s="32"/>
      <c r="G946" s="16"/>
      <c r="H946" s="40"/>
      <c r="J946" s="5"/>
      <c r="K946" s="2"/>
      <c r="L946" s="1"/>
      <c r="M946" s="1"/>
      <c r="N946" s="1"/>
      <c r="O946" s="3"/>
      <c r="P946" s="4"/>
      <c r="Q946" s="4"/>
      <c r="R946" s="4"/>
      <c r="S946" s="4"/>
      <c r="T946" s="4"/>
      <c r="U946" s="4"/>
      <c r="V946" s="4"/>
      <c r="W946" s="4"/>
      <c r="X946" s="4"/>
      <c r="Y946" s="4"/>
    </row>
    <row r="947" spans="2:25" ht="12.75" customHeight="1">
      <c r="B947" s="15"/>
      <c r="C947" s="24"/>
      <c r="E947" s="14"/>
      <c r="F947" s="32"/>
      <c r="G947" s="16"/>
      <c r="H947" s="40"/>
      <c r="J947" s="5"/>
      <c r="K947" s="2"/>
      <c r="L947" s="1"/>
      <c r="M947" s="1"/>
      <c r="N947" s="1"/>
      <c r="O947" s="3"/>
      <c r="P947" s="4"/>
      <c r="Q947" s="4"/>
      <c r="R947" s="4"/>
      <c r="S947" s="4"/>
      <c r="T947" s="4"/>
      <c r="U947" s="4"/>
      <c r="V947" s="4"/>
      <c r="W947" s="4"/>
      <c r="X947" s="4"/>
      <c r="Y947" s="4"/>
    </row>
    <row r="948" spans="2:25" ht="12.75" customHeight="1">
      <c r="B948" s="15"/>
      <c r="C948" s="24"/>
      <c r="E948" s="14"/>
      <c r="F948" s="32"/>
      <c r="G948" s="16"/>
      <c r="H948" s="40"/>
      <c r="J948" s="5"/>
      <c r="K948" s="2"/>
      <c r="L948" s="1"/>
      <c r="M948" s="1"/>
      <c r="N948" s="1"/>
      <c r="O948" s="3"/>
      <c r="P948" s="4"/>
      <c r="Q948" s="4"/>
      <c r="R948" s="4"/>
      <c r="S948" s="4"/>
      <c r="T948" s="4"/>
      <c r="U948" s="4"/>
      <c r="V948" s="4"/>
      <c r="W948" s="4"/>
      <c r="X948" s="4"/>
      <c r="Y948" s="4"/>
    </row>
    <row r="949" spans="2:25" ht="12.75" customHeight="1">
      <c r="B949" s="15"/>
      <c r="C949" s="24"/>
      <c r="E949" s="14"/>
      <c r="F949" s="32"/>
      <c r="G949" s="16"/>
      <c r="H949" s="40"/>
      <c r="J949" s="5"/>
      <c r="K949" s="2"/>
      <c r="L949" s="1"/>
      <c r="M949" s="1"/>
      <c r="N949" s="1"/>
      <c r="O949" s="3"/>
      <c r="P949" s="4"/>
      <c r="Q949" s="4"/>
      <c r="R949" s="4"/>
      <c r="S949" s="4"/>
      <c r="T949" s="4"/>
      <c r="U949" s="4"/>
      <c r="V949" s="4"/>
      <c r="W949" s="4"/>
      <c r="X949" s="4"/>
      <c r="Y949" s="4"/>
    </row>
    <row r="950" spans="2:25" ht="12.75" customHeight="1">
      <c r="B950" s="15"/>
      <c r="C950" s="24"/>
      <c r="E950" s="14"/>
      <c r="F950" s="32"/>
      <c r="G950" s="16"/>
      <c r="H950" s="40"/>
      <c r="J950" s="5"/>
      <c r="K950" s="2"/>
      <c r="L950" s="1"/>
      <c r="M950" s="1"/>
      <c r="N950" s="1"/>
      <c r="O950" s="3"/>
      <c r="P950" s="4"/>
      <c r="Q950" s="4"/>
      <c r="R950" s="4"/>
      <c r="S950" s="4"/>
      <c r="T950" s="4"/>
      <c r="U950" s="4"/>
      <c r="V950" s="4"/>
      <c r="W950" s="4"/>
      <c r="X950" s="4"/>
      <c r="Y950" s="4"/>
    </row>
    <row r="951" spans="2:25" ht="12.75" customHeight="1">
      <c r="B951" s="15"/>
      <c r="C951" s="24"/>
      <c r="E951" s="14"/>
      <c r="F951" s="32"/>
      <c r="G951" s="16"/>
      <c r="H951" s="40"/>
      <c r="J951" s="5"/>
      <c r="K951" s="2"/>
      <c r="L951" s="1"/>
      <c r="M951" s="1"/>
      <c r="N951" s="1"/>
      <c r="O951" s="3"/>
      <c r="P951" s="4"/>
      <c r="Q951" s="4"/>
      <c r="R951" s="4"/>
      <c r="S951" s="4"/>
      <c r="T951" s="4"/>
      <c r="U951" s="4"/>
      <c r="V951" s="4"/>
      <c r="W951" s="4"/>
      <c r="X951" s="4"/>
      <c r="Y951" s="4"/>
    </row>
    <row r="952" spans="2:25" ht="12.75" customHeight="1">
      <c r="B952" s="15"/>
      <c r="C952" s="24"/>
      <c r="E952" s="14"/>
      <c r="F952" s="32"/>
      <c r="G952" s="16"/>
      <c r="H952" s="40"/>
      <c r="J952" s="5"/>
      <c r="K952" s="2"/>
      <c r="L952" s="1"/>
      <c r="M952" s="1"/>
      <c r="N952" s="1"/>
      <c r="O952" s="3"/>
      <c r="P952" s="4"/>
      <c r="Q952" s="4"/>
      <c r="R952" s="4"/>
      <c r="S952" s="4"/>
      <c r="T952" s="4"/>
      <c r="U952" s="4"/>
      <c r="V952" s="4"/>
      <c r="W952" s="4"/>
      <c r="X952" s="4"/>
      <c r="Y952" s="4"/>
    </row>
    <row r="953" spans="2:25" ht="12.75" customHeight="1">
      <c r="B953" s="15"/>
      <c r="C953" s="24"/>
      <c r="E953" s="14"/>
      <c r="F953" s="32"/>
      <c r="G953" s="16"/>
      <c r="H953" s="40"/>
      <c r="J953" s="5"/>
      <c r="K953" s="2"/>
      <c r="L953" s="1"/>
      <c r="M953" s="1"/>
      <c r="N953" s="1"/>
      <c r="O953" s="3"/>
      <c r="P953" s="4"/>
      <c r="Q953" s="4"/>
      <c r="R953" s="4"/>
      <c r="S953" s="4"/>
      <c r="T953" s="4"/>
      <c r="U953" s="4"/>
      <c r="V953" s="4"/>
      <c r="W953" s="4"/>
      <c r="X953" s="4"/>
      <c r="Y953" s="4"/>
    </row>
    <row r="954" spans="2:25" ht="12.75" customHeight="1">
      <c r="B954" s="15"/>
      <c r="C954" s="24"/>
      <c r="E954" s="14"/>
      <c r="F954" s="32"/>
      <c r="G954" s="16"/>
      <c r="H954" s="40"/>
      <c r="J954" s="5"/>
      <c r="K954" s="2"/>
      <c r="L954" s="1"/>
      <c r="M954" s="1"/>
      <c r="N954" s="1"/>
      <c r="O954" s="3"/>
      <c r="P954" s="4"/>
      <c r="Q954" s="4"/>
      <c r="R954" s="4"/>
      <c r="S954" s="4"/>
      <c r="T954" s="4"/>
      <c r="U954" s="4"/>
      <c r="V954" s="4"/>
      <c r="W954" s="4"/>
      <c r="X954" s="4"/>
      <c r="Y954" s="4"/>
    </row>
    <row r="955" spans="2:25" ht="12.75" customHeight="1">
      <c r="B955" s="15"/>
      <c r="C955" s="24"/>
      <c r="E955" s="14"/>
      <c r="F955" s="32"/>
      <c r="G955" s="16"/>
      <c r="H955" s="40"/>
      <c r="J955" s="5"/>
      <c r="K955" s="2"/>
      <c r="L955" s="1"/>
      <c r="M955" s="1"/>
      <c r="N955" s="1"/>
      <c r="O955" s="3"/>
      <c r="P955" s="4"/>
      <c r="Q955" s="4"/>
      <c r="R955" s="4"/>
      <c r="S955" s="4"/>
      <c r="T955" s="4"/>
      <c r="U955" s="4"/>
      <c r="V955" s="4"/>
      <c r="W955" s="4"/>
      <c r="X955" s="4"/>
      <c r="Y955" s="4"/>
    </row>
    <row r="956" spans="2:25" ht="12.75" customHeight="1">
      <c r="B956" s="15"/>
      <c r="C956" s="24"/>
      <c r="E956" s="14"/>
      <c r="F956" s="32"/>
      <c r="G956" s="16"/>
      <c r="H956" s="40"/>
      <c r="J956" s="5"/>
      <c r="K956" s="2"/>
      <c r="L956" s="1"/>
      <c r="M956" s="1"/>
      <c r="N956" s="1"/>
      <c r="O956" s="3"/>
      <c r="P956" s="4"/>
      <c r="Q956" s="4"/>
      <c r="R956" s="4"/>
      <c r="S956" s="4"/>
      <c r="T956" s="4"/>
      <c r="U956" s="4"/>
      <c r="V956" s="4"/>
      <c r="W956" s="4"/>
      <c r="X956" s="4"/>
      <c r="Y956" s="4"/>
    </row>
    <row r="957" spans="2:25" ht="12.75" customHeight="1">
      <c r="B957" s="15"/>
      <c r="C957" s="24"/>
      <c r="E957" s="14"/>
      <c r="F957" s="32"/>
      <c r="G957" s="16"/>
      <c r="H957" s="40"/>
      <c r="J957" s="5"/>
      <c r="K957" s="2"/>
      <c r="L957" s="1"/>
      <c r="M957" s="1"/>
      <c r="N957" s="1"/>
      <c r="O957" s="3"/>
      <c r="P957" s="4"/>
      <c r="Q957" s="4"/>
      <c r="R957" s="4"/>
      <c r="S957" s="4"/>
      <c r="T957" s="4"/>
      <c r="U957" s="4"/>
      <c r="V957" s="4"/>
      <c r="W957" s="4"/>
      <c r="X957" s="4"/>
      <c r="Y957" s="4"/>
    </row>
    <row r="958" spans="2:25" ht="12.75" customHeight="1">
      <c r="B958" s="15"/>
      <c r="C958" s="24"/>
      <c r="E958" s="14"/>
      <c r="F958" s="32"/>
      <c r="G958" s="16"/>
      <c r="H958" s="40"/>
      <c r="J958" s="5"/>
      <c r="K958" s="2"/>
      <c r="L958" s="1"/>
      <c r="M958" s="1"/>
      <c r="N958" s="1"/>
      <c r="O958" s="3"/>
      <c r="P958" s="4"/>
      <c r="Q958" s="4"/>
      <c r="R958" s="4"/>
      <c r="S958" s="4"/>
      <c r="T958" s="4"/>
      <c r="U958" s="4"/>
      <c r="V958" s="4"/>
      <c r="W958" s="4"/>
      <c r="X958" s="4"/>
      <c r="Y958" s="4"/>
    </row>
    <row r="959" spans="2:25" ht="12.75" customHeight="1">
      <c r="B959" s="15"/>
      <c r="C959" s="24"/>
      <c r="E959" s="14"/>
      <c r="F959" s="32"/>
      <c r="G959" s="16"/>
      <c r="H959" s="40"/>
      <c r="J959" s="5"/>
      <c r="K959" s="2"/>
      <c r="L959" s="1"/>
      <c r="M959" s="1"/>
      <c r="N959" s="1"/>
      <c r="O959" s="3"/>
      <c r="P959" s="4"/>
      <c r="Q959" s="4"/>
      <c r="R959" s="4"/>
      <c r="S959" s="4"/>
      <c r="T959" s="4"/>
      <c r="U959" s="4"/>
      <c r="V959" s="4"/>
      <c r="W959" s="4"/>
      <c r="X959" s="4"/>
      <c r="Y959" s="4"/>
    </row>
    <row r="960" spans="2:25" ht="12.75" customHeight="1">
      <c r="B960" s="15"/>
      <c r="C960" s="24"/>
      <c r="E960" s="14"/>
      <c r="F960" s="32"/>
      <c r="G960" s="16"/>
      <c r="H960" s="40"/>
      <c r="J960" s="5"/>
      <c r="K960" s="2"/>
      <c r="L960" s="1"/>
      <c r="M960" s="1"/>
      <c r="N960" s="1"/>
      <c r="O960" s="3"/>
      <c r="P960" s="4"/>
      <c r="Q960" s="4"/>
      <c r="R960" s="4"/>
      <c r="S960" s="4"/>
      <c r="T960" s="4"/>
      <c r="U960" s="4"/>
      <c r="V960" s="4"/>
      <c r="W960" s="4"/>
      <c r="X960" s="4"/>
      <c r="Y960" s="4"/>
    </row>
    <row r="961" spans="2:25" ht="12.75" customHeight="1">
      <c r="B961" s="15"/>
      <c r="C961" s="24"/>
      <c r="E961" s="14"/>
      <c r="F961" s="32"/>
      <c r="G961" s="16"/>
      <c r="H961" s="40"/>
      <c r="J961" s="5"/>
      <c r="K961" s="2"/>
      <c r="L961" s="1"/>
      <c r="M961" s="1"/>
      <c r="N961" s="1"/>
      <c r="O961" s="3"/>
      <c r="P961" s="4"/>
      <c r="Q961" s="4"/>
      <c r="R961" s="4"/>
      <c r="S961" s="4"/>
      <c r="T961" s="4"/>
      <c r="U961" s="4"/>
      <c r="V961" s="4"/>
      <c r="W961" s="4"/>
      <c r="X961" s="4"/>
      <c r="Y961" s="4"/>
    </row>
    <row r="962" spans="2:25" ht="12.75" customHeight="1">
      <c r="B962" s="15"/>
      <c r="C962" s="24"/>
      <c r="E962" s="14"/>
      <c r="F962" s="32"/>
      <c r="G962" s="16"/>
      <c r="H962" s="40"/>
      <c r="J962" s="5"/>
      <c r="K962" s="2"/>
      <c r="L962" s="1"/>
      <c r="M962" s="1"/>
      <c r="N962" s="1"/>
      <c r="O962" s="3"/>
      <c r="P962" s="4"/>
      <c r="Q962" s="4"/>
      <c r="R962" s="4"/>
      <c r="S962" s="4"/>
      <c r="T962" s="4"/>
      <c r="U962" s="4"/>
      <c r="V962" s="4"/>
      <c r="W962" s="4"/>
      <c r="X962" s="4"/>
      <c r="Y962" s="4"/>
    </row>
    <row r="963" spans="2:25" ht="12.75" customHeight="1">
      <c r="B963" s="15"/>
      <c r="C963" s="24"/>
      <c r="E963" s="14"/>
      <c r="F963" s="32"/>
      <c r="G963" s="16"/>
      <c r="H963" s="40"/>
      <c r="J963" s="5"/>
      <c r="K963" s="2"/>
      <c r="L963" s="1"/>
      <c r="M963" s="1"/>
      <c r="N963" s="1"/>
      <c r="O963" s="3"/>
      <c r="P963" s="4"/>
      <c r="Q963" s="4"/>
      <c r="R963" s="4"/>
      <c r="S963" s="4"/>
      <c r="T963" s="4"/>
      <c r="U963" s="4"/>
      <c r="V963" s="4"/>
      <c r="W963" s="4"/>
      <c r="X963" s="4"/>
      <c r="Y963" s="4"/>
    </row>
    <row r="964" spans="2:25" ht="12.75" customHeight="1">
      <c r="B964" s="15"/>
      <c r="C964" s="24"/>
      <c r="E964" s="14"/>
      <c r="F964" s="32"/>
      <c r="G964" s="16"/>
      <c r="H964" s="40"/>
      <c r="J964" s="5"/>
      <c r="K964" s="2"/>
      <c r="L964" s="1"/>
      <c r="M964" s="1"/>
      <c r="N964" s="1"/>
      <c r="O964" s="3"/>
      <c r="P964" s="4"/>
      <c r="Q964" s="4"/>
      <c r="R964" s="4"/>
      <c r="S964" s="4"/>
      <c r="T964" s="4"/>
      <c r="U964" s="4"/>
      <c r="V964" s="4"/>
      <c r="W964" s="4"/>
      <c r="X964" s="4"/>
      <c r="Y964" s="4"/>
    </row>
    <row r="965" spans="2:25" ht="12.75" customHeight="1">
      <c r="B965" s="15"/>
      <c r="C965" s="24"/>
      <c r="E965" s="14"/>
      <c r="F965" s="32"/>
      <c r="G965" s="16"/>
      <c r="H965" s="40"/>
      <c r="J965" s="5"/>
      <c r="K965" s="2"/>
      <c r="L965" s="1"/>
      <c r="M965" s="1"/>
      <c r="N965" s="1"/>
      <c r="O965" s="3"/>
      <c r="P965" s="4"/>
      <c r="Q965" s="4"/>
      <c r="R965" s="4"/>
      <c r="S965" s="4"/>
      <c r="T965" s="4"/>
      <c r="U965" s="4"/>
      <c r="V965" s="4"/>
      <c r="W965" s="4"/>
      <c r="X965" s="4"/>
      <c r="Y965" s="4"/>
    </row>
    <row r="966" spans="2:25" ht="12.75" customHeight="1">
      <c r="B966" s="15"/>
      <c r="C966" s="24"/>
      <c r="E966" s="14"/>
      <c r="F966" s="32"/>
      <c r="G966" s="16"/>
      <c r="H966" s="40"/>
      <c r="J966" s="5"/>
      <c r="K966" s="2"/>
      <c r="L966" s="1"/>
      <c r="M966" s="1"/>
      <c r="N966" s="1"/>
      <c r="O966" s="3"/>
      <c r="P966" s="4"/>
      <c r="Q966" s="4"/>
      <c r="R966" s="4"/>
      <c r="S966" s="4"/>
      <c r="T966" s="4"/>
      <c r="U966" s="4"/>
      <c r="V966" s="4"/>
      <c r="W966" s="4"/>
      <c r="X966" s="4"/>
      <c r="Y966" s="4"/>
    </row>
    <row r="967" spans="2:25" ht="12.75" customHeight="1">
      <c r="B967" s="15"/>
      <c r="C967" s="24"/>
      <c r="E967" s="14"/>
      <c r="F967" s="32"/>
      <c r="G967" s="16"/>
      <c r="H967" s="40"/>
      <c r="J967" s="5"/>
      <c r="K967" s="2"/>
      <c r="L967" s="1"/>
      <c r="M967" s="1"/>
      <c r="N967" s="1"/>
      <c r="O967" s="3"/>
      <c r="P967" s="4"/>
      <c r="Q967" s="4"/>
      <c r="R967" s="4"/>
      <c r="S967" s="4"/>
      <c r="T967" s="4"/>
      <c r="U967" s="4"/>
      <c r="V967" s="4"/>
      <c r="W967" s="4"/>
      <c r="X967" s="4"/>
      <c r="Y967" s="4"/>
    </row>
    <row r="968" spans="2:25" ht="12.75" customHeight="1">
      <c r="B968" s="15"/>
      <c r="C968" s="24"/>
      <c r="E968" s="14"/>
      <c r="F968" s="32"/>
      <c r="G968" s="16"/>
      <c r="H968" s="40"/>
      <c r="J968" s="5"/>
      <c r="K968" s="2"/>
      <c r="L968" s="1"/>
      <c r="M968" s="1"/>
      <c r="N968" s="1"/>
      <c r="O968" s="3"/>
      <c r="P968" s="4"/>
      <c r="Q968" s="4"/>
      <c r="R968" s="4"/>
      <c r="S968" s="4"/>
      <c r="T968" s="4"/>
      <c r="U968" s="4"/>
      <c r="V968" s="4"/>
      <c r="W968" s="4"/>
      <c r="X968" s="4"/>
      <c r="Y968" s="4"/>
    </row>
    <row r="969" spans="2:25" ht="12.75" customHeight="1">
      <c r="B969" s="15"/>
      <c r="C969" s="24"/>
      <c r="E969" s="14"/>
      <c r="F969" s="32"/>
      <c r="G969" s="16"/>
      <c r="H969" s="40"/>
      <c r="J969" s="5"/>
      <c r="K969" s="2"/>
      <c r="L969" s="1"/>
      <c r="M969" s="1"/>
      <c r="N969" s="1"/>
      <c r="O969" s="3"/>
      <c r="P969" s="4"/>
      <c r="Q969" s="4"/>
      <c r="R969" s="4"/>
      <c r="S969" s="4"/>
      <c r="T969" s="4"/>
      <c r="U969" s="4"/>
      <c r="V969" s="4"/>
      <c r="W969" s="4"/>
      <c r="X969" s="4"/>
      <c r="Y969" s="4"/>
    </row>
    <row r="970" spans="2:25" ht="12.75" customHeight="1">
      <c r="B970" s="15"/>
      <c r="C970" s="24"/>
      <c r="E970" s="14"/>
      <c r="F970" s="32"/>
      <c r="G970" s="16"/>
      <c r="H970" s="40"/>
      <c r="J970" s="5"/>
      <c r="K970" s="2"/>
      <c r="L970" s="1"/>
      <c r="M970" s="1"/>
      <c r="N970" s="1"/>
      <c r="O970" s="3"/>
      <c r="P970" s="4"/>
      <c r="Q970" s="4"/>
      <c r="R970" s="4"/>
      <c r="S970" s="4"/>
      <c r="T970" s="4"/>
      <c r="U970" s="4"/>
      <c r="V970" s="4"/>
      <c r="W970" s="4"/>
      <c r="X970" s="4"/>
      <c r="Y970" s="4"/>
    </row>
    <row r="971" spans="2:25" ht="12.75" customHeight="1">
      <c r="B971" s="15"/>
      <c r="C971" s="24"/>
      <c r="E971" s="14"/>
      <c r="F971" s="32"/>
      <c r="G971" s="16"/>
      <c r="H971" s="40"/>
      <c r="J971" s="5"/>
      <c r="K971" s="2"/>
      <c r="L971" s="1"/>
      <c r="M971" s="1"/>
      <c r="N971" s="1"/>
      <c r="O971" s="3"/>
      <c r="P971" s="4"/>
      <c r="Q971" s="4"/>
      <c r="R971" s="4"/>
      <c r="S971" s="4"/>
      <c r="T971" s="4"/>
      <c r="U971" s="4"/>
      <c r="V971" s="4"/>
      <c r="W971" s="4"/>
      <c r="X971" s="4"/>
      <c r="Y971" s="4"/>
    </row>
    <row r="972" spans="2:25" ht="12.75" customHeight="1">
      <c r="B972" s="15"/>
      <c r="C972" s="24"/>
      <c r="E972" s="14"/>
      <c r="F972" s="32"/>
      <c r="G972" s="16"/>
      <c r="H972" s="40"/>
      <c r="J972" s="5"/>
      <c r="K972" s="2"/>
      <c r="L972" s="1"/>
      <c r="M972" s="1"/>
      <c r="N972" s="1"/>
      <c r="O972" s="3"/>
      <c r="P972" s="4"/>
      <c r="Q972" s="4"/>
      <c r="R972" s="4"/>
      <c r="S972" s="4"/>
      <c r="T972" s="4"/>
      <c r="U972" s="4"/>
      <c r="V972" s="4"/>
      <c r="W972" s="4"/>
      <c r="X972" s="4"/>
      <c r="Y972" s="4"/>
    </row>
    <row r="973" spans="2:25" ht="12.75" customHeight="1">
      <c r="B973" s="15"/>
      <c r="C973" s="24"/>
      <c r="E973" s="14"/>
      <c r="F973" s="32"/>
      <c r="G973" s="16"/>
      <c r="H973" s="40"/>
      <c r="J973" s="5"/>
      <c r="K973" s="2"/>
      <c r="L973" s="1"/>
      <c r="M973" s="1"/>
      <c r="N973" s="1"/>
      <c r="O973" s="3"/>
      <c r="P973" s="4"/>
      <c r="Q973" s="4"/>
      <c r="R973" s="4"/>
      <c r="S973" s="4"/>
      <c r="T973" s="4"/>
      <c r="U973" s="4"/>
      <c r="V973" s="4"/>
      <c r="W973" s="4"/>
      <c r="X973" s="4"/>
      <c r="Y973" s="4"/>
    </row>
    <row r="974" spans="2:25" ht="12.75" customHeight="1">
      <c r="B974" s="15"/>
      <c r="C974" s="24"/>
      <c r="E974" s="14"/>
      <c r="F974" s="32"/>
      <c r="G974" s="16"/>
      <c r="H974" s="40"/>
      <c r="J974" s="5"/>
      <c r="K974" s="2"/>
      <c r="L974" s="1"/>
      <c r="M974" s="1"/>
      <c r="N974" s="1"/>
      <c r="O974" s="3"/>
      <c r="P974" s="4"/>
      <c r="Q974" s="4"/>
      <c r="R974" s="4"/>
      <c r="S974" s="4"/>
      <c r="T974" s="4"/>
      <c r="U974" s="4"/>
      <c r="V974" s="4"/>
      <c r="W974" s="4"/>
      <c r="X974" s="4"/>
      <c r="Y974" s="4"/>
    </row>
    <row r="975" spans="2:25" ht="12.75" customHeight="1">
      <c r="B975" s="15"/>
      <c r="C975" s="24"/>
      <c r="E975" s="14"/>
      <c r="F975" s="32"/>
      <c r="G975" s="16"/>
      <c r="H975" s="40"/>
      <c r="J975" s="5"/>
      <c r="K975" s="2"/>
      <c r="L975" s="1"/>
      <c r="M975" s="1"/>
      <c r="N975" s="1"/>
      <c r="O975" s="3"/>
      <c r="P975" s="4"/>
      <c r="Q975" s="4"/>
      <c r="R975" s="4"/>
      <c r="S975" s="4"/>
      <c r="T975" s="4"/>
      <c r="U975" s="4"/>
      <c r="V975" s="4"/>
      <c r="W975" s="4"/>
      <c r="X975" s="4"/>
      <c r="Y975" s="4"/>
    </row>
    <row r="976" spans="2:25" ht="12.75" customHeight="1">
      <c r="B976" s="15"/>
      <c r="C976" s="24"/>
      <c r="E976" s="14"/>
      <c r="F976" s="32"/>
      <c r="G976" s="16"/>
      <c r="H976" s="40"/>
      <c r="J976" s="5"/>
      <c r="K976" s="2"/>
      <c r="L976" s="1"/>
      <c r="M976" s="1"/>
      <c r="N976" s="1"/>
      <c r="O976" s="3"/>
      <c r="P976" s="4"/>
      <c r="Q976" s="4"/>
      <c r="R976" s="4"/>
      <c r="S976" s="4"/>
      <c r="T976" s="4"/>
      <c r="U976" s="4"/>
      <c r="V976" s="4"/>
      <c r="W976" s="4"/>
      <c r="X976" s="4"/>
      <c r="Y976" s="4"/>
    </row>
    <row r="977" spans="2:25" ht="12.75" customHeight="1">
      <c r="B977" s="15"/>
      <c r="C977" s="24"/>
      <c r="E977" s="14"/>
      <c r="F977" s="32"/>
      <c r="G977" s="16"/>
      <c r="H977" s="40"/>
      <c r="J977" s="5"/>
      <c r="K977" s="2"/>
      <c r="L977" s="1"/>
      <c r="M977" s="1"/>
      <c r="N977" s="1"/>
      <c r="O977" s="3"/>
      <c r="P977" s="4"/>
      <c r="Q977" s="4"/>
      <c r="R977" s="4"/>
      <c r="S977" s="4"/>
      <c r="T977" s="4"/>
      <c r="U977" s="4"/>
      <c r="V977" s="4"/>
      <c r="W977" s="4"/>
      <c r="X977" s="4"/>
      <c r="Y977" s="4"/>
    </row>
    <row r="978" spans="2:25" ht="12.75" customHeight="1">
      <c r="B978" s="15"/>
      <c r="C978" s="24"/>
      <c r="E978" s="14"/>
      <c r="F978" s="32"/>
      <c r="G978" s="16"/>
      <c r="H978" s="40"/>
      <c r="J978" s="5"/>
      <c r="K978" s="2"/>
      <c r="L978" s="1"/>
      <c r="M978" s="1"/>
      <c r="N978" s="1"/>
      <c r="O978" s="3"/>
      <c r="P978" s="4"/>
      <c r="Q978" s="4"/>
      <c r="R978" s="4"/>
      <c r="S978" s="4"/>
      <c r="T978" s="4"/>
      <c r="U978" s="4"/>
      <c r="V978" s="4"/>
      <c r="W978" s="4"/>
      <c r="X978" s="4"/>
      <c r="Y978" s="4"/>
    </row>
    <row r="979" spans="2:25" ht="12.75" customHeight="1">
      <c r="B979" s="15"/>
      <c r="C979" s="24"/>
      <c r="E979" s="14"/>
      <c r="F979" s="32"/>
      <c r="G979" s="16"/>
      <c r="H979" s="40"/>
      <c r="J979" s="5"/>
      <c r="K979" s="2"/>
      <c r="L979" s="1"/>
      <c r="M979" s="1"/>
      <c r="N979" s="1"/>
      <c r="O979" s="3"/>
      <c r="P979" s="4"/>
      <c r="Q979" s="4"/>
      <c r="R979" s="4"/>
      <c r="S979" s="4"/>
      <c r="T979" s="4"/>
      <c r="U979" s="4"/>
      <c r="V979" s="4"/>
      <c r="W979" s="4"/>
      <c r="X979" s="4"/>
      <c r="Y979" s="4"/>
    </row>
    <row r="980" spans="2:25" ht="12.75" customHeight="1">
      <c r="B980" s="15"/>
      <c r="C980" s="24"/>
      <c r="E980" s="14"/>
      <c r="F980" s="32"/>
      <c r="G980" s="16"/>
      <c r="H980" s="40"/>
      <c r="J980" s="5"/>
      <c r="K980" s="2"/>
      <c r="L980" s="1"/>
      <c r="M980" s="1"/>
      <c r="N980" s="1"/>
      <c r="O980" s="3"/>
      <c r="P980" s="4"/>
      <c r="Q980" s="4"/>
      <c r="R980" s="4"/>
      <c r="S980" s="4"/>
      <c r="T980" s="4"/>
      <c r="U980" s="4"/>
      <c r="V980" s="4"/>
      <c r="W980" s="4"/>
      <c r="X980" s="4"/>
      <c r="Y980" s="4"/>
    </row>
    <row r="981" spans="2:25" ht="12.75" customHeight="1">
      <c r="B981" s="15"/>
      <c r="C981" s="24"/>
      <c r="E981" s="14"/>
      <c r="F981" s="32"/>
      <c r="G981" s="16"/>
      <c r="H981" s="40"/>
      <c r="J981" s="5"/>
      <c r="K981" s="2"/>
      <c r="L981" s="1"/>
      <c r="M981" s="1"/>
      <c r="N981" s="1"/>
      <c r="O981" s="3"/>
      <c r="P981" s="4"/>
      <c r="Q981" s="4"/>
      <c r="R981" s="4"/>
      <c r="S981" s="4"/>
      <c r="T981" s="4"/>
      <c r="U981" s="4"/>
      <c r="V981" s="4"/>
      <c r="W981" s="4"/>
      <c r="X981" s="4"/>
      <c r="Y981" s="4"/>
    </row>
    <row r="982" spans="2:25" ht="12.75" customHeight="1">
      <c r="B982" s="15"/>
      <c r="C982" s="24"/>
      <c r="E982" s="14"/>
      <c r="F982" s="32"/>
      <c r="G982" s="16"/>
      <c r="H982" s="40"/>
      <c r="J982" s="5"/>
      <c r="K982" s="2"/>
      <c r="L982" s="1"/>
      <c r="M982" s="1"/>
      <c r="N982" s="1"/>
      <c r="O982" s="3"/>
      <c r="P982" s="4"/>
      <c r="Q982" s="4"/>
      <c r="R982" s="4"/>
      <c r="S982" s="4"/>
      <c r="T982" s="4"/>
      <c r="U982" s="4"/>
      <c r="V982" s="4"/>
      <c r="W982" s="4"/>
      <c r="X982" s="4"/>
      <c r="Y982" s="4"/>
    </row>
    <row r="983" spans="2:25" ht="12.75" customHeight="1">
      <c r="B983" s="15"/>
      <c r="C983" s="24"/>
      <c r="E983" s="14"/>
      <c r="F983" s="32"/>
      <c r="G983" s="16"/>
      <c r="H983" s="40"/>
      <c r="J983" s="5"/>
      <c r="K983" s="2"/>
      <c r="L983" s="1"/>
      <c r="M983" s="1"/>
      <c r="N983" s="1"/>
      <c r="O983" s="3"/>
      <c r="P983" s="4"/>
      <c r="Q983" s="4"/>
      <c r="R983" s="4"/>
      <c r="S983" s="4"/>
      <c r="T983" s="4"/>
      <c r="U983" s="4"/>
      <c r="V983" s="4"/>
      <c r="W983" s="4"/>
      <c r="X983" s="4"/>
      <c r="Y983" s="4"/>
    </row>
    <row r="984" spans="2:25" ht="12.75" customHeight="1">
      <c r="B984" s="15"/>
      <c r="C984" s="24"/>
      <c r="E984" s="14"/>
      <c r="F984" s="32"/>
      <c r="G984" s="16"/>
      <c r="H984" s="40"/>
      <c r="J984" s="5"/>
      <c r="K984" s="2"/>
      <c r="L984" s="1"/>
      <c r="M984" s="1"/>
      <c r="N984" s="1"/>
      <c r="O984" s="3"/>
      <c r="P984" s="4"/>
      <c r="Q984" s="4"/>
      <c r="R984" s="4"/>
      <c r="S984" s="4"/>
      <c r="T984" s="4"/>
      <c r="U984" s="4"/>
      <c r="V984" s="4"/>
      <c r="W984" s="4"/>
      <c r="X984" s="4"/>
      <c r="Y984" s="4"/>
    </row>
    <row r="985" spans="2:25" ht="12.75" customHeight="1">
      <c r="B985" s="15"/>
      <c r="C985" s="24"/>
      <c r="E985" s="14"/>
      <c r="F985" s="32"/>
      <c r="G985" s="16"/>
      <c r="H985" s="40"/>
      <c r="J985" s="5"/>
      <c r="K985" s="2"/>
      <c r="L985" s="1"/>
      <c r="M985" s="1"/>
      <c r="N985" s="1"/>
      <c r="O985" s="3"/>
      <c r="P985" s="4"/>
      <c r="Q985" s="4"/>
      <c r="R985" s="4"/>
      <c r="S985" s="4"/>
      <c r="T985" s="4"/>
      <c r="U985" s="4"/>
      <c r="V985" s="4"/>
      <c r="W985" s="4"/>
      <c r="X985" s="4"/>
      <c r="Y985" s="4"/>
    </row>
    <row r="986" spans="2:25" ht="12.75" customHeight="1">
      <c r="B986" s="15"/>
      <c r="C986" s="24"/>
      <c r="E986" s="14"/>
      <c r="F986" s="32"/>
      <c r="G986" s="16"/>
      <c r="H986" s="40"/>
      <c r="J986" s="5"/>
      <c r="K986" s="2"/>
      <c r="L986" s="1"/>
      <c r="M986" s="1"/>
      <c r="N986" s="1"/>
      <c r="O986" s="3"/>
      <c r="P986" s="4"/>
      <c r="Q986" s="4"/>
      <c r="R986" s="4"/>
      <c r="S986" s="4"/>
      <c r="T986" s="4"/>
      <c r="U986" s="4"/>
      <c r="V986" s="4"/>
      <c r="W986" s="4"/>
      <c r="X986" s="4"/>
      <c r="Y986" s="4"/>
    </row>
    <row r="987" spans="2:25" ht="12.75" customHeight="1">
      <c r="B987" s="15"/>
      <c r="C987" s="24"/>
      <c r="E987" s="14"/>
      <c r="F987" s="32"/>
      <c r="G987" s="16"/>
      <c r="H987" s="40"/>
      <c r="J987" s="5"/>
      <c r="K987" s="2"/>
      <c r="L987" s="1"/>
      <c r="M987" s="1"/>
      <c r="N987" s="1"/>
      <c r="O987" s="3"/>
      <c r="P987" s="4"/>
      <c r="Q987" s="4"/>
      <c r="R987" s="4"/>
      <c r="S987" s="4"/>
      <c r="T987" s="4"/>
      <c r="U987" s="4"/>
      <c r="V987" s="4"/>
      <c r="W987" s="4"/>
      <c r="X987" s="4"/>
      <c r="Y987" s="4"/>
    </row>
    <row r="988" spans="2:25" ht="12.75" customHeight="1">
      <c r="B988" s="15"/>
      <c r="C988" s="24"/>
      <c r="E988" s="14"/>
      <c r="F988" s="32"/>
      <c r="G988" s="16"/>
      <c r="H988" s="40"/>
      <c r="J988" s="5"/>
      <c r="K988" s="2"/>
      <c r="L988" s="1"/>
      <c r="M988" s="1"/>
      <c r="N988" s="1"/>
      <c r="O988" s="3"/>
      <c r="P988" s="4"/>
      <c r="Q988" s="4"/>
      <c r="R988" s="4"/>
      <c r="S988" s="4"/>
      <c r="T988" s="4"/>
      <c r="U988" s="4"/>
      <c r="V988" s="4"/>
      <c r="W988" s="4"/>
      <c r="X988" s="4"/>
      <c r="Y988" s="4"/>
    </row>
    <row r="989" spans="2:25" ht="12.75" customHeight="1">
      <c r="B989" s="15"/>
      <c r="C989" s="24"/>
      <c r="E989" s="14"/>
      <c r="F989" s="32"/>
      <c r="G989" s="16"/>
      <c r="H989" s="40"/>
      <c r="J989" s="5"/>
      <c r="K989" s="2"/>
      <c r="L989" s="1"/>
      <c r="M989" s="1"/>
      <c r="N989" s="1"/>
      <c r="O989" s="3"/>
      <c r="P989" s="4"/>
      <c r="Q989" s="4"/>
      <c r="R989" s="4"/>
      <c r="S989" s="4"/>
      <c r="T989" s="4"/>
      <c r="U989" s="4"/>
      <c r="V989" s="4"/>
      <c r="W989" s="4"/>
      <c r="X989" s="4"/>
      <c r="Y989" s="4"/>
    </row>
    <row r="990" spans="2:25" ht="12.75" customHeight="1">
      <c r="B990" s="15"/>
      <c r="C990" s="24"/>
      <c r="E990" s="14"/>
      <c r="F990" s="32"/>
      <c r="G990" s="16"/>
      <c r="H990" s="40"/>
      <c r="J990" s="5"/>
      <c r="K990" s="2"/>
      <c r="L990" s="1"/>
      <c r="M990" s="1"/>
      <c r="N990" s="1"/>
      <c r="O990" s="3"/>
      <c r="P990" s="4"/>
      <c r="Q990" s="4"/>
      <c r="R990" s="4"/>
      <c r="S990" s="4"/>
      <c r="T990" s="4"/>
      <c r="U990" s="4"/>
      <c r="V990" s="4"/>
      <c r="W990" s="4"/>
      <c r="X990" s="4"/>
      <c r="Y990" s="4"/>
    </row>
    <row r="991" spans="2:25" ht="12.75" customHeight="1">
      <c r="B991" s="15"/>
      <c r="C991" s="24"/>
      <c r="E991" s="14"/>
      <c r="F991" s="32"/>
      <c r="G991" s="16"/>
      <c r="H991" s="40"/>
      <c r="J991" s="5"/>
      <c r="K991" s="2"/>
      <c r="L991" s="1"/>
      <c r="M991" s="1"/>
      <c r="N991" s="1"/>
      <c r="O991" s="3"/>
      <c r="P991" s="4"/>
      <c r="Q991" s="4"/>
      <c r="R991" s="4"/>
      <c r="S991" s="4"/>
      <c r="T991" s="4"/>
      <c r="U991" s="4"/>
      <c r="V991" s="4"/>
      <c r="W991" s="4"/>
      <c r="X991" s="4"/>
      <c r="Y991" s="4"/>
    </row>
    <row r="992" spans="2:25" ht="12.75" customHeight="1">
      <c r="B992" s="15"/>
      <c r="C992" s="24"/>
      <c r="E992" s="14"/>
      <c r="F992" s="32"/>
      <c r="G992" s="16"/>
      <c r="H992" s="40"/>
      <c r="J992" s="5"/>
      <c r="K992" s="2"/>
      <c r="L992" s="1"/>
      <c r="M992" s="1"/>
      <c r="N992" s="1"/>
      <c r="O992" s="3"/>
      <c r="P992" s="4"/>
      <c r="Q992" s="4"/>
      <c r="R992" s="4"/>
      <c r="S992" s="4"/>
      <c r="T992" s="4"/>
      <c r="U992" s="4"/>
      <c r="V992" s="4"/>
      <c r="W992" s="4"/>
      <c r="X992" s="4"/>
      <c r="Y992" s="4"/>
    </row>
    <row r="993" spans="2:25" ht="12.75" customHeight="1">
      <c r="B993" s="15"/>
      <c r="C993" s="24"/>
      <c r="E993" s="14"/>
      <c r="F993" s="32"/>
      <c r="G993" s="16"/>
      <c r="H993" s="40"/>
      <c r="J993" s="5"/>
      <c r="K993" s="2"/>
      <c r="L993" s="1"/>
      <c r="M993" s="1"/>
      <c r="N993" s="1"/>
      <c r="O993" s="3"/>
      <c r="P993" s="4"/>
      <c r="Q993" s="4"/>
      <c r="R993" s="4"/>
      <c r="S993" s="4"/>
      <c r="T993" s="4"/>
      <c r="U993" s="4"/>
      <c r="V993" s="4"/>
      <c r="W993" s="4"/>
      <c r="X993" s="4"/>
      <c r="Y993" s="4"/>
    </row>
    <row r="994" spans="2:25" ht="12.75" customHeight="1">
      <c r="B994" s="15"/>
      <c r="C994" s="24"/>
      <c r="E994" s="14"/>
      <c r="F994" s="32"/>
      <c r="G994" s="16"/>
      <c r="H994" s="40"/>
      <c r="J994" s="5"/>
      <c r="K994" s="2"/>
      <c r="L994" s="1"/>
      <c r="M994" s="1"/>
      <c r="N994" s="1"/>
      <c r="O994" s="3"/>
      <c r="P994" s="4"/>
      <c r="Q994" s="4"/>
      <c r="R994" s="4"/>
      <c r="S994" s="4"/>
      <c r="T994" s="4"/>
      <c r="U994" s="4"/>
      <c r="V994" s="4"/>
      <c r="W994" s="4"/>
      <c r="X994" s="4"/>
      <c r="Y994" s="4"/>
    </row>
    <row r="995" spans="2:25" ht="12.75" customHeight="1">
      <c r="B995" s="15"/>
      <c r="C995" s="24"/>
      <c r="E995" s="14"/>
      <c r="F995" s="32"/>
      <c r="G995" s="16"/>
      <c r="H995" s="40"/>
      <c r="J995" s="5"/>
      <c r="K995" s="2"/>
      <c r="L995" s="1"/>
      <c r="M995" s="1"/>
      <c r="N995" s="1"/>
      <c r="O995" s="3"/>
      <c r="P995" s="4"/>
      <c r="Q995" s="4"/>
      <c r="R995" s="4"/>
      <c r="S995" s="4"/>
      <c r="T995" s="4"/>
      <c r="U995" s="4"/>
      <c r="V995" s="4"/>
      <c r="W995" s="4"/>
      <c r="X995" s="4"/>
      <c r="Y995" s="4"/>
    </row>
    <row r="996" spans="2:25" ht="12.75" customHeight="1">
      <c r="B996" s="15"/>
      <c r="C996" s="24"/>
      <c r="E996" s="14"/>
      <c r="F996" s="32"/>
      <c r="G996" s="16"/>
      <c r="H996" s="40"/>
      <c r="J996" s="5"/>
      <c r="K996" s="2"/>
      <c r="L996" s="1"/>
      <c r="M996" s="1"/>
      <c r="N996" s="1"/>
      <c r="O996" s="3"/>
      <c r="P996" s="4"/>
      <c r="Q996" s="4"/>
      <c r="R996" s="4"/>
      <c r="S996" s="4"/>
      <c r="T996" s="4"/>
      <c r="U996" s="4"/>
      <c r="V996" s="4"/>
      <c r="W996" s="4"/>
      <c r="X996" s="4"/>
      <c r="Y996" s="4"/>
    </row>
    <row r="997" spans="2:25" ht="12.75" customHeight="1">
      <c r="B997" s="15"/>
      <c r="C997" s="24"/>
      <c r="E997" s="14"/>
      <c r="F997" s="32"/>
      <c r="G997" s="16"/>
      <c r="H997" s="40"/>
      <c r="J997" s="5"/>
      <c r="K997" s="2"/>
      <c r="L997" s="1"/>
      <c r="M997" s="1"/>
      <c r="N997" s="1"/>
      <c r="O997" s="3"/>
      <c r="P997" s="4"/>
      <c r="Q997" s="4"/>
      <c r="R997" s="4"/>
      <c r="S997" s="4"/>
      <c r="T997" s="4"/>
      <c r="U997" s="4"/>
      <c r="V997" s="4"/>
      <c r="W997" s="4"/>
      <c r="X997" s="4"/>
      <c r="Y997" s="4"/>
    </row>
    <row r="998" spans="2:25" ht="12.75" customHeight="1">
      <c r="B998" s="15"/>
      <c r="C998" s="24"/>
      <c r="E998" s="14"/>
      <c r="F998" s="32"/>
      <c r="G998" s="16"/>
      <c r="H998" s="40"/>
      <c r="J998" s="5"/>
      <c r="K998" s="2"/>
      <c r="L998" s="1"/>
      <c r="M998" s="1"/>
      <c r="N998" s="1"/>
      <c r="O998" s="3"/>
      <c r="P998" s="4"/>
      <c r="Q998" s="4"/>
      <c r="R998" s="4"/>
      <c r="S998" s="4"/>
      <c r="T998" s="4"/>
      <c r="U998" s="4"/>
      <c r="V998" s="4"/>
      <c r="W998" s="4"/>
      <c r="X998" s="4"/>
      <c r="Y998" s="4"/>
    </row>
    <row r="999" spans="2:25" ht="12.75" customHeight="1">
      <c r="B999" s="15"/>
      <c r="C999" s="24"/>
      <c r="E999" s="14"/>
      <c r="F999" s="32"/>
      <c r="G999" s="16"/>
      <c r="H999" s="40"/>
      <c r="J999" s="5"/>
      <c r="K999" s="2"/>
      <c r="L999" s="1"/>
      <c r="M999" s="1"/>
      <c r="N999" s="1"/>
      <c r="O999" s="3"/>
      <c r="P999" s="4"/>
      <c r="Q999" s="4"/>
      <c r="R999" s="4"/>
      <c r="S999" s="4"/>
      <c r="T999" s="4"/>
      <c r="U999" s="4"/>
      <c r="V999" s="4"/>
      <c r="W999" s="4"/>
      <c r="X999" s="4"/>
      <c r="Y999" s="4"/>
    </row>
    <row r="1000" spans="2:25" ht="12.75" customHeight="1">
      <c r="B1000" s="15"/>
      <c r="C1000" s="24"/>
      <c r="E1000" s="14"/>
      <c r="F1000" s="32"/>
      <c r="G1000" s="16"/>
      <c r="H1000" s="40"/>
      <c r="J1000" s="5"/>
      <c r="K1000" s="2"/>
      <c r="L1000" s="1"/>
      <c r="M1000" s="1"/>
      <c r="N1000" s="1"/>
      <c r="O1000" s="3"/>
      <c r="P1000" s="4"/>
      <c r="Q1000" s="4"/>
      <c r="R1000" s="4"/>
      <c r="S1000" s="4"/>
      <c r="T1000" s="4"/>
      <c r="U1000" s="4"/>
      <c r="V1000" s="4"/>
      <c r="W1000" s="4"/>
      <c r="X1000" s="4"/>
      <c r="Y1000" s="4"/>
    </row>
    <row r="1001" spans="2:25" ht="12.75" customHeight="1">
      <c r="B1001" s="15"/>
      <c r="C1001" s="24"/>
      <c r="E1001" s="14"/>
      <c r="F1001" s="32"/>
      <c r="G1001" s="16"/>
      <c r="H1001" s="40"/>
      <c r="J1001" s="5"/>
      <c r="K1001" s="2"/>
      <c r="L1001" s="1"/>
      <c r="M1001" s="1"/>
      <c r="N1001" s="1"/>
      <c r="O1001" s="3"/>
      <c r="P1001" s="4"/>
      <c r="Q1001" s="4"/>
      <c r="R1001" s="4"/>
      <c r="S1001" s="4"/>
      <c r="T1001" s="4"/>
      <c r="U1001" s="4"/>
      <c r="V1001" s="4"/>
      <c r="W1001" s="4"/>
      <c r="X1001" s="4"/>
      <c r="Y1001" s="4"/>
    </row>
    <row r="1002" spans="2:25" ht="12.75" customHeight="1">
      <c r="B1002" s="15"/>
      <c r="C1002" s="24"/>
      <c r="E1002" s="14"/>
      <c r="F1002" s="32"/>
      <c r="G1002" s="16"/>
      <c r="H1002" s="40"/>
      <c r="J1002" s="5"/>
      <c r="K1002" s="2"/>
      <c r="L1002" s="1"/>
      <c r="M1002" s="1"/>
      <c r="N1002" s="1"/>
      <c r="O1002" s="3"/>
      <c r="P1002" s="4"/>
      <c r="Q1002" s="4"/>
      <c r="R1002" s="4"/>
      <c r="S1002" s="4"/>
      <c r="T1002" s="4"/>
      <c r="U1002" s="4"/>
      <c r="V1002" s="4"/>
      <c r="W1002" s="4"/>
      <c r="X1002" s="4"/>
      <c r="Y1002" s="4"/>
    </row>
    <row r="1003" spans="2:25" ht="12.75" customHeight="1">
      <c r="B1003" s="15"/>
      <c r="C1003" s="24"/>
      <c r="E1003" s="14"/>
      <c r="F1003" s="32"/>
      <c r="G1003" s="16"/>
      <c r="H1003" s="40"/>
      <c r="J1003" s="5"/>
      <c r="K1003" s="2"/>
      <c r="L1003" s="1"/>
      <c r="M1003" s="1"/>
      <c r="N1003" s="1"/>
      <c r="O1003" s="3"/>
      <c r="P1003" s="4"/>
      <c r="Q1003" s="4"/>
      <c r="R1003" s="4"/>
      <c r="S1003" s="4"/>
      <c r="T1003" s="4"/>
      <c r="U1003" s="4"/>
      <c r="V1003" s="4"/>
      <c r="W1003" s="4"/>
      <c r="X1003" s="4"/>
      <c r="Y1003" s="4"/>
    </row>
    <row r="1004" spans="2:25" ht="12.75" customHeight="1">
      <c r="B1004" s="15"/>
      <c r="C1004" s="24"/>
      <c r="E1004" s="14"/>
      <c r="F1004" s="32"/>
      <c r="G1004" s="16"/>
      <c r="H1004" s="40"/>
      <c r="J1004" s="5"/>
      <c r="K1004" s="2"/>
      <c r="L1004" s="1"/>
      <c r="M1004" s="1"/>
      <c r="N1004" s="1"/>
      <c r="O1004" s="3"/>
      <c r="P1004" s="4"/>
      <c r="Q1004" s="4"/>
      <c r="R1004" s="4"/>
      <c r="S1004" s="4"/>
      <c r="T1004" s="4"/>
      <c r="U1004" s="4"/>
      <c r="V1004" s="4"/>
      <c r="W1004" s="4"/>
      <c r="X1004" s="4"/>
      <c r="Y1004" s="4"/>
    </row>
    <row r="1005" spans="2:25" ht="12.75" customHeight="1">
      <c r="B1005" s="15"/>
      <c r="C1005" s="24"/>
      <c r="E1005" s="14"/>
      <c r="F1005" s="32"/>
      <c r="G1005" s="16"/>
      <c r="H1005" s="40"/>
      <c r="J1005" s="5"/>
      <c r="K1005" s="2"/>
      <c r="L1005" s="1"/>
      <c r="M1005" s="1"/>
      <c r="N1005" s="1"/>
      <c r="O1005" s="3"/>
      <c r="P1005" s="4"/>
      <c r="Q1005" s="4"/>
      <c r="R1005" s="4"/>
      <c r="S1005" s="4"/>
      <c r="T1005" s="4"/>
      <c r="U1005" s="4"/>
      <c r="V1005" s="4"/>
      <c r="W1005" s="4"/>
      <c r="X1005" s="4"/>
      <c r="Y1005" s="4"/>
    </row>
    <row r="1006" spans="2:25" ht="12.75" customHeight="1">
      <c r="B1006" s="15"/>
      <c r="C1006" s="24"/>
      <c r="E1006" s="14"/>
      <c r="F1006" s="32"/>
      <c r="G1006" s="16"/>
      <c r="H1006" s="40"/>
      <c r="J1006" s="5"/>
      <c r="K1006" s="2"/>
      <c r="L1006" s="1"/>
      <c r="M1006" s="1"/>
      <c r="N1006" s="1"/>
      <c r="O1006" s="3"/>
      <c r="P1006" s="4"/>
      <c r="Q1006" s="4"/>
      <c r="R1006" s="4"/>
      <c r="S1006" s="4"/>
      <c r="T1006" s="4"/>
      <c r="U1006" s="4"/>
      <c r="V1006" s="4"/>
      <c r="W1006" s="4"/>
      <c r="X1006" s="4"/>
      <c r="Y1006" s="4"/>
    </row>
    <row r="1007" spans="2:25" ht="12.75" customHeight="1">
      <c r="B1007" s="15"/>
      <c r="C1007" s="24"/>
      <c r="E1007" s="14"/>
      <c r="F1007" s="32"/>
      <c r="G1007" s="16"/>
      <c r="H1007" s="40"/>
      <c r="J1007" s="5"/>
      <c r="K1007" s="2"/>
      <c r="L1007" s="1"/>
      <c r="M1007" s="1"/>
      <c r="N1007" s="1"/>
      <c r="O1007" s="3"/>
      <c r="P1007" s="4"/>
      <c r="Q1007" s="4"/>
      <c r="R1007" s="4"/>
      <c r="S1007" s="4"/>
      <c r="T1007" s="4"/>
      <c r="U1007" s="4"/>
      <c r="V1007" s="4"/>
      <c r="W1007" s="4"/>
      <c r="X1007" s="4"/>
      <c r="Y1007" s="4"/>
    </row>
    <row r="1008" spans="2:25" ht="12.75" customHeight="1">
      <c r="B1008" s="15"/>
      <c r="C1008" s="24"/>
      <c r="E1008" s="14"/>
      <c r="F1008" s="32"/>
      <c r="G1008" s="16"/>
      <c r="H1008" s="40"/>
      <c r="J1008" s="5"/>
      <c r="K1008" s="2"/>
      <c r="L1008" s="1"/>
      <c r="M1008" s="1"/>
      <c r="N1008" s="1"/>
      <c r="O1008" s="3"/>
      <c r="P1008" s="4"/>
      <c r="Q1008" s="4"/>
      <c r="R1008" s="4"/>
      <c r="S1008" s="4"/>
      <c r="T1008" s="4"/>
      <c r="U1008" s="4"/>
      <c r="V1008" s="4"/>
      <c r="W1008" s="4"/>
      <c r="X1008" s="4"/>
      <c r="Y1008" s="4"/>
    </row>
    <row r="1009" spans="2:25" ht="12.75" customHeight="1">
      <c r="B1009" s="15"/>
      <c r="C1009" s="24"/>
      <c r="E1009" s="14"/>
      <c r="F1009" s="32"/>
      <c r="G1009" s="16"/>
      <c r="H1009" s="40"/>
      <c r="J1009" s="5"/>
      <c r="K1009" s="2"/>
      <c r="L1009" s="1"/>
      <c r="M1009" s="1"/>
      <c r="N1009" s="1"/>
      <c r="O1009" s="3"/>
      <c r="P1009" s="4"/>
      <c r="Q1009" s="4"/>
      <c r="R1009" s="4"/>
      <c r="S1009" s="4"/>
      <c r="T1009" s="4"/>
      <c r="U1009" s="4"/>
      <c r="V1009" s="4"/>
      <c r="W1009" s="4"/>
      <c r="X1009" s="4"/>
      <c r="Y1009" s="4"/>
    </row>
    <row r="1010" spans="2:25" ht="12.75" customHeight="1">
      <c r="B1010" s="15"/>
      <c r="C1010" s="24"/>
      <c r="E1010" s="14"/>
      <c r="F1010" s="32"/>
      <c r="G1010" s="16"/>
      <c r="H1010" s="40"/>
      <c r="J1010" s="5"/>
      <c r="K1010" s="2"/>
      <c r="L1010" s="1"/>
      <c r="M1010" s="1"/>
      <c r="N1010" s="1"/>
      <c r="O1010" s="3"/>
      <c r="P1010" s="4"/>
      <c r="Q1010" s="4"/>
      <c r="R1010" s="4"/>
      <c r="S1010" s="4"/>
      <c r="T1010" s="4"/>
      <c r="U1010" s="4"/>
      <c r="V1010" s="4"/>
      <c r="W1010" s="4"/>
      <c r="X1010" s="4"/>
      <c r="Y1010" s="4"/>
    </row>
    <row r="1011" spans="2:25" ht="12.75" customHeight="1">
      <c r="B1011" s="15"/>
      <c r="C1011" s="24"/>
      <c r="E1011" s="14"/>
      <c r="F1011" s="32"/>
      <c r="G1011" s="16"/>
      <c r="H1011" s="40"/>
      <c r="J1011" s="5"/>
      <c r="K1011" s="2"/>
      <c r="L1011" s="1"/>
      <c r="M1011" s="1"/>
      <c r="N1011" s="1"/>
      <c r="O1011" s="3"/>
      <c r="P1011" s="4"/>
      <c r="Q1011" s="4"/>
      <c r="R1011" s="4"/>
      <c r="S1011" s="4"/>
      <c r="T1011" s="4"/>
      <c r="U1011" s="4"/>
      <c r="V1011" s="4"/>
      <c r="W1011" s="4"/>
      <c r="X1011" s="4"/>
      <c r="Y1011" s="4"/>
    </row>
    <row r="1012" spans="2:25" ht="12.75" customHeight="1">
      <c r="B1012" s="15"/>
      <c r="C1012" s="24"/>
      <c r="E1012" s="14"/>
      <c r="F1012" s="32"/>
      <c r="G1012" s="16"/>
      <c r="H1012" s="40"/>
      <c r="J1012" s="5"/>
      <c r="K1012" s="2"/>
      <c r="L1012" s="1"/>
      <c r="M1012" s="1"/>
      <c r="N1012" s="1"/>
      <c r="O1012" s="3"/>
      <c r="P1012" s="4"/>
      <c r="Q1012" s="4"/>
      <c r="R1012" s="4"/>
      <c r="S1012" s="4"/>
      <c r="T1012" s="4"/>
      <c r="U1012" s="4"/>
      <c r="V1012" s="4"/>
      <c r="W1012" s="4"/>
      <c r="X1012" s="4"/>
      <c r="Y1012" s="4"/>
    </row>
    <row r="1013" spans="2:25" ht="12.75" customHeight="1">
      <c r="B1013" s="15"/>
      <c r="C1013" s="24"/>
      <c r="E1013" s="14"/>
      <c r="F1013" s="32"/>
      <c r="G1013" s="16"/>
      <c r="H1013" s="40"/>
      <c r="J1013" s="5"/>
      <c r="K1013" s="2"/>
      <c r="L1013" s="1"/>
      <c r="M1013" s="1"/>
      <c r="N1013" s="1"/>
      <c r="O1013" s="3"/>
      <c r="P1013" s="4"/>
      <c r="Q1013" s="4"/>
      <c r="R1013" s="4"/>
      <c r="S1013" s="4"/>
      <c r="T1013" s="4"/>
      <c r="U1013" s="4"/>
      <c r="V1013" s="4"/>
      <c r="W1013" s="4"/>
      <c r="X1013" s="4"/>
      <c r="Y1013" s="4"/>
    </row>
    <row r="1014" spans="2:25" ht="12.75" customHeight="1">
      <c r="B1014" s="15"/>
      <c r="C1014" s="24"/>
      <c r="E1014" s="14"/>
      <c r="F1014" s="32"/>
      <c r="G1014" s="16"/>
      <c r="H1014" s="40"/>
      <c r="J1014" s="5"/>
      <c r="K1014" s="2"/>
      <c r="L1014" s="1"/>
      <c r="M1014" s="1"/>
      <c r="N1014" s="1"/>
      <c r="O1014" s="3"/>
      <c r="P1014" s="4"/>
      <c r="Q1014" s="4"/>
      <c r="R1014" s="4"/>
      <c r="S1014" s="4"/>
      <c r="T1014" s="4"/>
      <c r="U1014" s="4"/>
      <c r="V1014" s="4"/>
      <c r="W1014" s="4"/>
      <c r="X1014" s="4"/>
      <c r="Y1014" s="4"/>
    </row>
    <row r="1015" spans="2:25" ht="12.75" customHeight="1">
      <c r="B1015" s="15"/>
      <c r="C1015" s="24"/>
      <c r="E1015" s="14"/>
      <c r="F1015" s="32"/>
      <c r="G1015" s="16"/>
      <c r="H1015" s="40"/>
      <c r="J1015" s="5"/>
      <c r="K1015" s="2"/>
      <c r="L1015" s="1"/>
      <c r="M1015" s="1"/>
      <c r="N1015" s="1"/>
      <c r="O1015" s="3"/>
      <c r="P1015" s="4"/>
      <c r="Q1015" s="4"/>
      <c r="R1015" s="4"/>
      <c r="S1015" s="4"/>
      <c r="T1015" s="4"/>
      <c r="U1015" s="4"/>
      <c r="V1015" s="4"/>
      <c r="W1015" s="4"/>
      <c r="X1015" s="4"/>
      <c r="Y1015" s="4"/>
    </row>
    <row r="1016" spans="2:25" ht="12.75" customHeight="1">
      <c r="B1016" s="15"/>
      <c r="C1016" s="24"/>
      <c r="E1016" s="14"/>
      <c r="F1016" s="32"/>
      <c r="G1016" s="16"/>
      <c r="H1016" s="40"/>
      <c r="J1016" s="5"/>
      <c r="K1016" s="2"/>
      <c r="L1016" s="1"/>
      <c r="M1016" s="1"/>
      <c r="N1016" s="1"/>
      <c r="O1016" s="3"/>
      <c r="P1016" s="4"/>
      <c r="Q1016" s="4"/>
      <c r="R1016" s="4"/>
      <c r="S1016" s="4"/>
      <c r="T1016" s="4"/>
      <c r="U1016" s="4"/>
      <c r="V1016" s="4"/>
      <c r="W1016" s="4"/>
      <c r="X1016" s="4"/>
      <c r="Y1016" s="4"/>
    </row>
    <row r="1017" spans="2:25" ht="12.75" customHeight="1">
      <c r="B1017" s="15"/>
      <c r="C1017" s="24"/>
      <c r="E1017" s="14"/>
      <c r="F1017" s="32"/>
      <c r="G1017" s="16"/>
      <c r="H1017" s="40"/>
      <c r="J1017" s="5"/>
      <c r="K1017" s="2"/>
      <c r="L1017" s="1"/>
      <c r="M1017" s="1"/>
      <c r="N1017" s="1"/>
      <c r="O1017" s="3"/>
      <c r="P1017" s="4"/>
      <c r="Q1017" s="4"/>
      <c r="R1017" s="4"/>
      <c r="S1017" s="4"/>
      <c r="T1017" s="4"/>
      <c r="U1017" s="4"/>
      <c r="V1017" s="4"/>
      <c r="W1017" s="4"/>
      <c r="X1017" s="4"/>
      <c r="Y1017" s="4"/>
    </row>
    <row r="1018" spans="2:25" ht="12.75" customHeight="1">
      <c r="B1018" s="15"/>
      <c r="C1018" s="24"/>
      <c r="E1018" s="14"/>
      <c r="F1018" s="32"/>
      <c r="G1018" s="16"/>
      <c r="H1018" s="40"/>
      <c r="J1018" s="5"/>
      <c r="K1018" s="2"/>
      <c r="L1018" s="1"/>
      <c r="M1018" s="1"/>
      <c r="N1018" s="1"/>
      <c r="O1018" s="3"/>
      <c r="P1018" s="4"/>
      <c r="Q1018" s="4"/>
      <c r="R1018" s="4"/>
      <c r="S1018" s="4"/>
      <c r="T1018" s="4"/>
      <c r="U1018" s="4"/>
      <c r="V1018" s="4"/>
      <c r="W1018" s="4"/>
      <c r="X1018" s="4"/>
      <c r="Y1018" s="4"/>
    </row>
    <row r="1019" spans="2:25" ht="12.75" customHeight="1">
      <c r="B1019" s="15"/>
      <c r="C1019" s="24"/>
      <c r="E1019" s="14"/>
      <c r="F1019" s="32"/>
      <c r="G1019" s="16"/>
      <c r="H1019" s="40"/>
      <c r="J1019" s="5"/>
      <c r="K1019" s="2"/>
      <c r="L1019" s="1"/>
      <c r="M1019" s="1"/>
      <c r="N1019" s="1"/>
      <c r="O1019" s="3"/>
      <c r="P1019" s="4"/>
      <c r="Q1019" s="4"/>
      <c r="R1019" s="4"/>
      <c r="S1019" s="4"/>
      <c r="T1019" s="4"/>
      <c r="U1019" s="4"/>
      <c r="V1019" s="4"/>
      <c r="W1019" s="4"/>
      <c r="X1019" s="4"/>
      <c r="Y1019" s="4"/>
    </row>
    <row r="1020" spans="2:25" ht="12.75" customHeight="1">
      <c r="B1020" s="15"/>
      <c r="C1020" s="24"/>
      <c r="E1020" s="14"/>
      <c r="F1020" s="32"/>
      <c r="G1020" s="16"/>
      <c r="H1020" s="40"/>
      <c r="J1020" s="5"/>
      <c r="K1020" s="2"/>
      <c r="L1020" s="1"/>
      <c r="M1020" s="1"/>
      <c r="N1020" s="1"/>
      <c r="O1020" s="3"/>
      <c r="P1020" s="4"/>
      <c r="Q1020" s="4"/>
      <c r="R1020" s="4"/>
      <c r="S1020" s="4"/>
      <c r="T1020" s="4"/>
      <c r="U1020" s="4"/>
      <c r="V1020" s="4"/>
      <c r="W1020" s="4"/>
      <c r="X1020" s="4"/>
      <c r="Y1020" s="4"/>
    </row>
    <row r="1021" spans="2:25" ht="12.75" customHeight="1">
      <c r="B1021" s="15"/>
      <c r="C1021" s="24"/>
      <c r="E1021" s="14"/>
      <c r="F1021" s="32"/>
      <c r="G1021" s="16"/>
      <c r="H1021" s="40"/>
      <c r="J1021" s="5"/>
      <c r="K1021" s="2"/>
      <c r="L1021" s="1"/>
      <c r="M1021" s="1"/>
      <c r="N1021" s="1"/>
      <c r="O1021" s="3"/>
      <c r="P1021" s="4"/>
      <c r="Q1021" s="4"/>
      <c r="R1021" s="4"/>
      <c r="S1021" s="4"/>
      <c r="T1021" s="4"/>
      <c r="U1021" s="4"/>
      <c r="V1021" s="4"/>
      <c r="W1021" s="4"/>
      <c r="X1021" s="4"/>
      <c r="Y1021" s="4"/>
    </row>
    <row r="1022" spans="2:25" ht="12.75" customHeight="1">
      <c r="B1022" s="15"/>
      <c r="C1022" s="24"/>
      <c r="E1022" s="14"/>
      <c r="F1022" s="32"/>
      <c r="G1022" s="16"/>
      <c r="H1022" s="40"/>
      <c r="J1022" s="5"/>
      <c r="K1022" s="2"/>
      <c r="L1022" s="1"/>
      <c r="M1022" s="1"/>
      <c r="N1022" s="1"/>
      <c r="O1022" s="3"/>
      <c r="P1022" s="4"/>
      <c r="Q1022" s="4"/>
      <c r="R1022" s="4"/>
      <c r="S1022" s="4"/>
      <c r="T1022" s="4"/>
      <c r="U1022" s="4"/>
      <c r="V1022" s="4"/>
      <c r="W1022" s="4"/>
      <c r="X1022" s="4"/>
      <c r="Y1022" s="4"/>
    </row>
    <row r="1023" spans="2:25" ht="12.75" customHeight="1">
      <c r="B1023" s="15"/>
      <c r="C1023" s="24"/>
      <c r="E1023" s="14"/>
      <c r="F1023" s="32"/>
      <c r="G1023" s="16"/>
      <c r="H1023" s="40"/>
      <c r="J1023" s="5"/>
      <c r="K1023" s="2"/>
      <c r="L1023" s="1"/>
      <c r="M1023" s="1"/>
      <c r="N1023" s="1"/>
      <c r="O1023" s="3"/>
      <c r="P1023" s="4"/>
      <c r="Q1023" s="4"/>
      <c r="R1023" s="4"/>
      <c r="S1023" s="4"/>
      <c r="T1023" s="4"/>
      <c r="U1023" s="4"/>
      <c r="V1023" s="4"/>
      <c r="W1023" s="4"/>
      <c r="X1023" s="4"/>
      <c r="Y1023" s="4"/>
    </row>
    <row r="1024" spans="2:25" ht="12.75" customHeight="1">
      <c r="B1024" s="15"/>
      <c r="C1024" s="24"/>
      <c r="E1024" s="14"/>
      <c r="F1024" s="32"/>
      <c r="G1024" s="16"/>
      <c r="H1024" s="40"/>
      <c r="J1024" s="5"/>
      <c r="K1024" s="2"/>
      <c r="L1024" s="1"/>
      <c r="M1024" s="1"/>
      <c r="N1024" s="1"/>
      <c r="O1024" s="3"/>
      <c r="P1024" s="4"/>
      <c r="Q1024" s="4"/>
      <c r="R1024" s="4"/>
      <c r="S1024" s="4"/>
      <c r="T1024" s="4"/>
      <c r="U1024" s="4"/>
      <c r="V1024" s="4"/>
      <c r="W1024" s="4"/>
      <c r="X1024" s="4"/>
      <c r="Y1024" s="4"/>
    </row>
    <row r="1025" spans="2:25" ht="12.75" customHeight="1">
      <c r="B1025" s="15"/>
      <c r="C1025" s="24"/>
      <c r="E1025" s="14"/>
      <c r="F1025" s="32"/>
      <c r="G1025" s="16"/>
      <c r="H1025" s="40"/>
      <c r="J1025" s="5"/>
      <c r="K1025" s="2"/>
      <c r="L1025" s="1"/>
      <c r="M1025" s="1"/>
      <c r="N1025" s="1"/>
      <c r="O1025" s="3"/>
      <c r="P1025" s="4"/>
      <c r="Q1025" s="4"/>
      <c r="R1025" s="4"/>
      <c r="S1025" s="4"/>
      <c r="T1025" s="4"/>
      <c r="U1025" s="4"/>
      <c r="V1025" s="4"/>
      <c r="W1025" s="4"/>
      <c r="X1025" s="4"/>
      <c r="Y1025" s="4"/>
    </row>
    <row r="1026" spans="2:25" ht="12.75" customHeight="1">
      <c r="B1026" s="15"/>
      <c r="C1026" s="24"/>
      <c r="E1026" s="14"/>
      <c r="F1026" s="32"/>
      <c r="G1026" s="16"/>
      <c r="H1026" s="40"/>
      <c r="J1026" s="5"/>
      <c r="K1026" s="2"/>
      <c r="L1026" s="1"/>
      <c r="M1026" s="1"/>
      <c r="N1026" s="1"/>
      <c r="O1026" s="3"/>
      <c r="P1026" s="4"/>
      <c r="Q1026" s="4"/>
      <c r="R1026" s="4"/>
      <c r="S1026" s="4"/>
      <c r="T1026" s="4"/>
      <c r="U1026" s="4"/>
      <c r="V1026" s="4"/>
      <c r="W1026" s="4"/>
      <c r="X1026" s="4"/>
      <c r="Y1026" s="4"/>
    </row>
    <row r="1027" spans="2:25" ht="12.75" customHeight="1">
      <c r="B1027" s="15"/>
      <c r="C1027" s="24"/>
      <c r="E1027" s="14"/>
      <c r="F1027" s="32"/>
      <c r="G1027" s="16"/>
      <c r="H1027" s="40"/>
      <c r="J1027" s="5"/>
      <c r="K1027" s="2"/>
      <c r="L1027" s="1"/>
      <c r="M1027" s="1"/>
      <c r="N1027" s="1"/>
      <c r="O1027" s="3"/>
      <c r="P1027" s="4"/>
      <c r="Q1027" s="4"/>
      <c r="R1027" s="4"/>
      <c r="S1027" s="4"/>
      <c r="T1027" s="4"/>
      <c r="U1027" s="4"/>
      <c r="V1027" s="4"/>
      <c r="W1027" s="4"/>
      <c r="X1027" s="4"/>
      <c r="Y1027" s="4"/>
    </row>
    <row r="1028" spans="2:25" ht="12.75" customHeight="1">
      <c r="B1028" s="15"/>
      <c r="C1028" s="24"/>
      <c r="E1028" s="14"/>
      <c r="F1028" s="32"/>
      <c r="G1028" s="16"/>
      <c r="H1028" s="40"/>
      <c r="J1028" s="5"/>
      <c r="K1028" s="2"/>
      <c r="L1028" s="1"/>
      <c r="M1028" s="1"/>
      <c r="N1028" s="1"/>
      <c r="O1028" s="3"/>
      <c r="P1028" s="4"/>
      <c r="Q1028" s="4"/>
      <c r="R1028" s="4"/>
      <c r="S1028" s="4"/>
      <c r="T1028" s="4"/>
      <c r="U1028" s="4"/>
      <c r="V1028" s="4"/>
      <c r="W1028" s="4"/>
      <c r="X1028" s="4"/>
      <c r="Y1028" s="4"/>
    </row>
    <row r="1029" spans="2:25" ht="12.75" customHeight="1">
      <c r="B1029" s="15"/>
      <c r="C1029" s="24"/>
      <c r="E1029" s="14"/>
      <c r="F1029" s="32"/>
      <c r="G1029" s="16"/>
      <c r="H1029" s="40"/>
      <c r="J1029" s="5"/>
      <c r="K1029" s="2"/>
      <c r="L1029" s="1"/>
      <c r="M1029" s="1"/>
      <c r="N1029" s="1"/>
      <c r="O1029" s="3"/>
      <c r="P1029" s="4"/>
      <c r="Q1029" s="4"/>
      <c r="R1029" s="4"/>
      <c r="S1029" s="4"/>
      <c r="T1029" s="4"/>
      <c r="U1029" s="4"/>
      <c r="V1029" s="4"/>
      <c r="W1029" s="4"/>
      <c r="X1029" s="4"/>
      <c r="Y1029" s="4"/>
    </row>
    <row r="1030" spans="2:25" ht="12.75" customHeight="1">
      <c r="B1030" s="15"/>
      <c r="C1030" s="24"/>
      <c r="E1030" s="14"/>
      <c r="F1030" s="32"/>
      <c r="G1030" s="16"/>
      <c r="H1030" s="40"/>
      <c r="J1030" s="5"/>
      <c r="K1030" s="2"/>
      <c r="L1030" s="1"/>
      <c r="M1030" s="1"/>
      <c r="N1030" s="1"/>
      <c r="O1030" s="3"/>
      <c r="P1030" s="4"/>
      <c r="Q1030" s="4"/>
      <c r="R1030" s="4"/>
      <c r="S1030" s="4"/>
      <c r="T1030" s="4"/>
      <c r="U1030" s="4"/>
      <c r="V1030" s="4"/>
      <c r="W1030" s="4"/>
      <c r="X1030" s="4"/>
      <c r="Y1030" s="4"/>
    </row>
    <row r="1031" spans="2:25" ht="12.75" customHeight="1">
      <c r="B1031" s="15"/>
      <c r="C1031" s="24"/>
      <c r="E1031" s="14"/>
      <c r="F1031" s="32"/>
      <c r="G1031" s="16"/>
      <c r="H1031" s="40"/>
      <c r="J1031" s="5"/>
      <c r="K1031" s="2"/>
      <c r="L1031" s="1"/>
      <c r="M1031" s="1"/>
      <c r="N1031" s="1"/>
      <c r="O1031" s="3"/>
      <c r="P1031" s="4"/>
      <c r="Q1031" s="4"/>
      <c r="R1031" s="4"/>
      <c r="S1031" s="4"/>
      <c r="T1031" s="4"/>
      <c r="U1031" s="4"/>
      <c r="V1031" s="4"/>
      <c r="W1031" s="4"/>
      <c r="X1031" s="4"/>
      <c r="Y1031" s="4"/>
    </row>
    <row r="1032" spans="2:25" ht="12.75" customHeight="1">
      <c r="B1032" s="15"/>
      <c r="C1032" s="24"/>
      <c r="E1032" s="14"/>
      <c r="F1032" s="32"/>
      <c r="G1032" s="16"/>
      <c r="H1032" s="40"/>
      <c r="J1032" s="5"/>
      <c r="K1032" s="2"/>
      <c r="L1032" s="1"/>
      <c r="M1032" s="1"/>
      <c r="N1032" s="1"/>
      <c r="O1032" s="3"/>
      <c r="P1032" s="4"/>
      <c r="Q1032" s="4"/>
      <c r="R1032" s="4"/>
      <c r="S1032" s="4"/>
      <c r="T1032" s="4"/>
      <c r="U1032" s="4"/>
      <c r="V1032" s="4"/>
      <c r="W1032" s="4"/>
      <c r="X1032" s="4"/>
      <c r="Y1032" s="4"/>
    </row>
    <row r="1033" spans="2:25" ht="12.75" customHeight="1">
      <c r="B1033" s="15"/>
      <c r="C1033" s="24"/>
      <c r="E1033" s="14"/>
      <c r="F1033" s="32"/>
      <c r="G1033" s="16"/>
      <c r="H1033" s="40"/>
      <c r="J1033" s="5"/>
      <c r="K1033" s="2"/>
      <c r="L1033" s="1"/>
      <c r="M1033" s="1"/>
      <c r="N1033" s="1"/>
      <c r="O1033" s="3"/>
      <c r="P1033" s="4"/>
      <c r="Q1033" s="4"/>
      <c r="R1033" s="4"/>
      <c r="S1033" s="4"/>
      <c r="T1033" s="4"/>
      <c r="U1033" s="4"/>
      <c r="V1033" s="4"/>
      <c r="W1033" s="4"/>
      <c r="X1033" s="4"/>
      <c r="Y1033" s="4"/>
    </row>
    <row r="1034" spans="2:25" ht="12.75" customHeight="1">
      <c r="B1034" s="15"/>
      <c r="C1034" s="24"/>
      <c r="E1034" s="14"/>
      <c r="F1034" s="32"/>
      <c r="G1034" s="16"/>
      <c r="H1034" s="40"/>
      <c r="J1034" s="5"/>
      <c r="K1034" s="2"/>
      <c r="L1034" s="1"/>
      <c r="M1034" s="1"/>
      <c r="N1034" s="1"/>
      <c r="O1034" s="3"/>
      <c r="P1034" s="4"/>
      <c r="Q1034" s="4"/>
      <c r="R1034" s="4"/>
      <c r="S1034" s="4"/>
      <c r="T1034" s="4"/>
      <c r="U1034" s="4"/>
      <c r="V1034" s="4"/>
      <c r="W1034" s="4"/>
      <c r="X1034" s="4"/>
      <c r="Y1034" s="4"/>
    </row>
    <row r="1035" spans="2:25" ht="12.75" customHeight="1">
      <c r="B1035" s="15"/>
      <c r="C1035" s="24"/>
      <c r="E1035" s="14"/>
      <c r="F1035" s="32"/>
      <c r="G1035" s="16"/>
      <c r="H1035" s="40"/>
      <c r="J1035" s="5"/>
      <c r="K1035" s="2"/>
      <c r="L1035" s="1"/>
      <c r="M1035" s="1"/>
      <c r="N1035" s="1"/>
      <c r="O1035" s="3"/>
      <c r="P1035" s="4"/>
      <c r="Q1035" s="4"/>
      <c r="R1035" s="4"/>
      <c r="S1035" s="4"/>
      <c r="T1035" s="4"/>
      <c r="U1035" s="4"/>
      <c r="V1035" s="4"/>
      <c r="W1035" s="4"/>
      <c r="X1035" s="4"/>
      <c r="Y1035" s="4"/>
    </row>
    <row r="1036" spans="2:25" ht="12.75" customHeight="1">
      <c r="B1036" s="15"/>
      <c r="C1036" s="24"/>
      <c r="E1036" s="14"/>
      <c r="F1036" s="32"/>
      <c r="G1036" s="16"/>
      <c r="H1036" s="40"/>
      <c r="J1036" s="5"/>
      <c r="K1036" s="2"/>
      <c r="L1036" s="1"/>
      <c r="M1036" s="1"/>
      <c r="N1036" s="1"/>
      <c r="O1036" s="3"/>
      <c r="P1036" s="4"/>
      <c r="Q1036" s="4"/>
      <c r="R1036" s="4"/>
      <c r="S1036" s="4"/>
      <c r="T1036" s="4"/>
      <c r="U1036" s="4"/>
      <c r="V1036" s="4"/>
      <c r="W1036" s="4"/>
      <c r="X1036" s="4"/>
      <c r="Y1036" s="4"/>
    </row>
    <row r="1037" spans="2:25" ht="12.75" customHeight="1">
      <c r="B1037" s="15"/>
      <c r="C1037" s="24"/>
      <c r="E1037" s="14"/>
      <c r="F1037" s="32"/>
      <c r="G1037" s="16"/>
      <c r="H1037" s="40"/>
      <c r="J1037" s="5"/>
      <c r="K1037" s="2"/>
      <c r="L1037" s="1"/>
      <c r="M1037" s="1"/>
      <c r="N1037" s="1"/>
      <c r="O1037" s="3"/>
      <c r="P1037" s="4"/>
      <c r="Q1037" s="4"/>
      <c r="R1037" s="4"/>
      <c r="S1037" s="4"/>
      <c r="T1037" s="4"/>
      <c r="U1037" s="4"/>
      <c r="V1037" s="4"/>
      <c r="W1037" s="4"/>
      <c r="X1037" s="4"/>
      <c r="Y1037" s="4"/>
    </row>
    <row r="1038" spans="2:25" ht="12.75" customHeight="1">
      <c r="B1038" s="15"/>
      <c r="C1038" s="24"/>
      <c r="E1038" s="14"/>
      <c r="F1038" s="32"/>
      <c r="G1038" s="16"/>
      <c r="H1038" s="40"/>
      <c r="J1038" s="5"/>
      <c r="K1038" s="2"/>
      <c r="L1038" s="1"/>
      <c r="M1038" s="1"/>
      <c r="N1038" s="1"/>
      <c r="O1038" s="3"/>
      <c r="P1038" s="4"/>
      <c r="Q1038" s="4"/>
      <c r="R1038" s="4"/>
      <c r="S1038" s="4"/>
      <c r="T1038" s="4"/>
      <c r="U1038" s="4"/>
      <c r="V1038" s="4"/>
      <c r="W1038" s="4"/>
      <c r="X1038" s="4"/>
      <c r="Y1038" s="4"/>
    </row>
    <row r="1039" spans="2:25" ht="12.75" customHeight="1">
      <c r="B1039" s="15"/>
      <c r="C1039" s="24"/>
      <c r="E1039" s="14"/>
      <c r="F1039" s="32"/>
      <c r="G1039" s="16"/>
      <c r="H1039" s="40"/>
      <c r="J1039" s="5"/>
      <c r="K1039" s="2"/>
      <c r="L1039" s="1"/>
      <c r="M1039" s="1"/>
      <c r="N1039" s="1"/>
      <c r="O1039" s="3"/>
      <c r="P1039" s="4"/>
      <c r="Q1039" s="4"/>
      <c r="R1039" s="4"/>
      <c r="S1039" s="4"/>
      <c r="T1039" s="4"/>
      <c r="U1039" s="4"/>
      <c r="V1039" s="4"/>
      <c r="W1039" s="4"/>
      <c r="X1039" s="4"/>
      <c r="Y1039" s="4"/>
    </row>
    <row r="1040" spans="2:25" ht="12.75" customHeight="1">
      <c r="B1040" s="15"/>
      <c r="C1040" s="24"/>
      <c r="E1040" s="14"/>
      <c r="F1040" s="32"/>
      <c r="G1040" s="16"/>
      <c r="H1040" s="40"/>
      <c r="J1040" s="5"/>
      <c r="K1040" s="2"/>
      <c r="L1040" s="1"/>
      <c r="M1040" s="1"/>
      <c r="N1040" s="1"/>
      <c r="O1040" s="3"/>
      <c r="P1040" s="4"/>
      <c r="Q1040" s="4"/>
      <c r="R1040" s="4"/>
      <c r="S1040" s="4"/>
      <c r="T1040" s="4"/>
      <c r="U1040" s="4"/>
      <c r="V1040" s="4"/>
      <c r="W1040" s="4"/>
      <c r="X1040" s="4"/>
      <c r="Y1040" s="4"/>
    </row>
    <row r="1041" spans="2:25" ht="12.75" customHeight="1">
      <c r="B1041" s="15"/>
      <c r="C1041" s="24"/>
      <c r="E1041" s="14"/>
      <c r="F1041" s="32"/>
      <c r="G1041" s="16"/>
      <c r="H1041" s="40"/>
      <c r="J1041" s="5"/>
      <c r="K1041" s="2"/>
      <c r="L1041" s="1"/>
      <c r="M1041" s="1"/>
      <c r="N1041" s="1"/>
      <c r="O1041" s="3"/>
      <c r="P1041" s="4"/>
      <c r="Q1041" s="4"/>
      <c r="R1041" s="4"/>
      <c r="S1041" s="4"/>
      <c r="T1041" s="4"/>
      <c r="U1041" s="4"/>
      <c r="V1041" s="4"/>
      <c r="W1041" s="4"/>
      <c r="X1041" s="4"/>
      <c r="Y1041" s="4"/>
    </row>
    <row r="1042" spans="2:25" ht="12.75" customHeight="1">
      <c r="B1042" s="15"/>
      <c r="C1042" s="24"/>
      <c r="E1042" s="14"/>
      <c r="F1042" s="32"/>
      <c r="G1042" s="16"/>
      <c r="H1042" s="40"/>
      <c r="J1042" s="5"/>
      <c r="K1042" s="2"/>
      <c r="L1042" s="1"/>
      <c r="M1042" s="1"/>
      <c r="N1042" s="1"/>
      <c r="O1042" s="3"/>
      <c r="P1042" s="4"/>
      <c r="Q1042" s="4"/>
      <c r="R1042" s="4"/>
      <c r="S1042" s="4"/>
      <c r="T1042" s="4"/>
      <c r="U1042" s="4"/>
      <c r="V1042" s="4"/>
      <c r="W1042" s="4"/>
      <c r="X1042" s="4"/>
      <c r="Y1042" s="4"/>
    </row>
    <row r="1043" spans="2:25" ht="12.75" customHeight="1">
      <c r="B1043" s="15"/>
      <c r="C1043" s="24"/>
      <c r="E1043" s="14"/>
      <c r="F1043" s="32"/>
      <c r="G1043" s="16"/>
      <c r="H1043" s="40"/>
      <c r="J1043" s="5"/>
      <c r="K1043" s="2"/>
      <c r="L1043" s="1"/>
      <c r="M1043" s="1"/>
      <c r="N1043" s="1"/>
      <c r="O1043" s="3"/>
      <c r="P1043" s="4"/>
      <c r="Q1043" s="4"/>
      <c r="R1043" s="4"/>
      <c r="S1043" s="4"/>
      <c r="T1043" s="4"/>
      <c r="U1043" s="4"/>
      <c r="V1043" s="4"/>
      <c r="W1043" s="4"/>
      <c r="X1043" s="4"/>
      <c r="Y1043" s="4"/>
    </row>
    <row r="1044" spans="2:25" ht="12.75" customHeight="1">
      <c r="B1044" s="15"/>
      <c r="C1044" s="24"/>
      <c r="E1044" s="14"/>
      <c r="F1044" s="32"/>
      <c r="G1044" s="16"/>
      <c r="H1044" s="40"/>
      <c r="J1044" s="5"/>
      <c r="K1044" s="2"/>
      <c r="L1044" s="1"/>
      <c r="M1044" s="1"/>
      <c r="N1044" s="1"/>
      <c r="O1044" s="3"/>
      <c r="P1044" s="4"/>
      <c r="Q1044" s="4"/>
      <c r="R1044" s="4"/>
      <c r="S1044" s="4"/>
      <c r="T1044" s="4"/>
      <c r="U1044" s="4"/>
      <c r="V1044" s="4"/>
      <c r="W1044" s="4"/>
      <c r="X1044" s="4"/>
      <c r="Y1044" s="4"/>
    </row>
    <row r="1045" spans="2:25" ht="12.75" customHeight="1">
      <c r="B1045" s="15"/>
      <c r="C1045" s="24"/>
      <c r="E1045" s="14"/>
      <c r="F1045" s="32"/>
      <c r="G1045" s="16"/>
      <c r="H1045" s="40"/>
      <c r="J1045" s="5"/>
      <c r="K1045" s="2"/>
      <c r="L1045" s="1"/>
      <c r="M1045" s="1"/>
      <c r="N1045" s="1"/>
      <c r="O1045" s="3"/>
      <c r="P1045" s="4"/>
      <c r="Q1045" s="4"/>
      <c r="R1045" s="4"/>
      <c r="S1045" s="4"/>
      <c r="T1045" s="4"/>
      <c r="U1045" s="4"/>
      <c r="V1045" s="4"/>
      <c r="W1045" s="4"/>
      <c r="X1045" s="4"/>
      <c r="Y1045" s="4"/>
    </row>
    <row r="1046" spans="2:25" ht="12.75" customHeight="1">
      <c r="B1046" s="15"/>
      <c r="C1046" s="24"/>
      <c r="E1046" s="14"/>
      <c r="F1046" s="32"/>
      <c r="G1046" s="16"/>
      <c r="H1046" s="40"/>
      <c r="J1046" s="5"/>
      <c r="K1046" s="2"/>
      <c r="L1046" s="1"/>
      <c r="M1046" s="1"/>
      <c r="N1046" s="1"/>
      <c r="O1046" s="3"/>
      <c r="P1046" s="4"/>
      <c r="Q1046" s="4"/>
      <c r="R1046" s="4"/>
      <c r="S1046" s="4"/>
      <c r="T1046" s="4"/>
      <c r="U1046" s="4"/>
      <c r="V1046" s="4"/>
      <c r="W1046" s="4"/>
      <c r="X1046" s="4"/>
      <c r="Y1046" s="4"/>
    </row>
    <row r="1047" spans="2:25" ht="12.75" customHeight="1">
      <c r="B1047" s="15"/>
      <c r="C1047" s="24"/>
      <c r="E1047" s="14"/>
      <c r="F1047" s="32"/>
      <c r="G1047" s="16"/>
      <c r="H1047" s="40"/>
      <c r="J1047" s="5"/>
      <c r="K1047" s="2"/>
      <c r="L1047" s="1"/>
      <c r="M1047" s="1"/>
      <c r="N1047" s="1"/>
      <c r="O1047" s="3"/>
      <c r="P1047" s="4"/>
      <c r="Q1047" s="4"/>
      <c r="R1047" s="4"/>
      <c r="S1047" s="4"/>
      <c r="T1047" s="4"/>
      <c r="U1047" s="4"/>
      <c r="V1047" s="4"/>
      <c r="W1047" s="4"/>
      <c r="X1047" s="4"/>
      <c r="Y1047" s="4"/>
    </row>
    <row r="1048" spans="2:25" ht="12.75" customHeight="1">
      <c r="B1048" s="15"/>
      <c r="C1048" s="24"/>
      <c r="E1048" s="14"/>
      <c r="F1048" s="32"/>
      <c r="G1048" s="16"/>
      <c r="H1048" s="40"/>
      <c r="J1048" s="5"/>
      <c r="K1048" s="2"/>
      <c r="L1048" s="1"/>
      <c r="M1048" s="1"/>
      <c r="N1048" s="1"/>
      <c r="O1048" s="3"/>
      <c r="P1048" s="4"/>
      <c r="Q1048" s="4"/>
      <c r="R1048" s="4"/>
      <c r="S1048" s="4"/>
      <c r="T1048" s="4"/>
      <c r="U1048" s="4"/>
      <c r="V1048" s="4"/>
      <c r="W1048" s="4"/>
      <c r="X1048" s="4"/>
      <c r="Y1048" s="4"/>
    </row>
    <row r="1049" spans="2:25" ht="12.75" customHeight="1">
      <c r="B1049" s="15"/>
      <c r="C1049" s="24"/>
      <c r="E1049" s="14"/>
      <c r="F1049" s="32"/>
      <c r="G1049" s="16"/>
      <c r="H1049" s="40"/>
      <c r="J1049" s="5"/>
      <c r="K1049" s="2"/>
      <c r="L1049" s="1"/>
      <c r="M1049" s="1"/>
      <c r="N1049" s="1"/>
      <c r="O1049" s="3"/>
      <c r="P1049" s="4"/>
      <c r="Q1049" s="4"/>
      <c r="R1049" s="4"/>
      <c r="S1049" s="4"/>
      <c r="T1049" s="4"/>
      <c r="U1049" s="4"/>
      <c r="V1049" s="4"/>
      <c r="W1049" s="4"/>
      <c r="X1049" s="4"/>
      <c r="Y1049" s="4"/>
    </row>
    <row r="1050" spans="2:25" ht="12.75" customHeight="1">
      <c r="B1050" s="15"/>
      <c r="C1050" s="24"/>
      <c r="E1050" s="14"/>
      <c r="F1050" s="32"/>
      <c r="G1050" s="16"/>
      <c r="H1050" s="40"/>
      <c r="J1050" s="5"/>
      <c r="K1050" s="2"/>
      <c r="L1050" s="1"/>
      <c r="M1050" s="1"/>
      <c r="N1050" s="1"/>
      <c r="O1050" s="3"/>
      <c r="P1050" s="4"/>
      <c r="Q1050" s="4"/>
      <c r="R1050" s="4"/>
      <c r="S1050" s="4"/>
      <c r="T1050" s="4"/>
      <c r="U1050" s="4"/>
      <c r="V1050" s="4"/>
      <c r="W1050" s="4"/>
      <c r="X1050" s="4"/>
      <c r="Y1050" s="4"/>
    </row>
    <row r="1051" spans="2:25" ht="12.75" customHeight="1">
      <c r="B1051" s="15"/>
      <c r="C1051" s="24"/>
      <c r="E1051" s="14"/>
      <c r="F1051" s="32"/>
      <c r="G1051" s="16"/>
      <c r="H1051" s="40"/>
      <c r="J1051" s="5"/>
      <c r="K1051" s="2"/>
      <c r="L1051" s="1"/>
      <c r="M1051" s="1"/>
      <c r="N1051" s="1"/>
      <c r="O1051" s="3"/>
      <c r="P1051" s="4"/>
      <c r="Q1051" s="4"/>
      <c r="R1051" s="4"/>
      <c r="S1051" s="4"/>
      <c r="T1051" s="4"/>
      <c r="U1051" s="4"/>
      <c r="V1051" s="4"/>
      <c r="W1051" s="4"/>
      <c r="X1051" s="4"/>
      <c r="Y1051" s="4"/>
    </row>
    <row r="1052" spans="2:25" ht="12.75" customHeight="1">
      <c r="B1052" s="15"/>
      <c r="C1052" s="24"/>
      <c r="E1052" s="14"/>
      <c r="F1052" s="32"/>
      <c r="G1052" s="16"/>
      <c r="H1052" s="40"/>
      <c r="J1052" s="5"/>
      <c r="K1052" s="2"/>
      <c r="L1052" s="1"/>
      <c r="M1052" s="1"/>
      <c r="N1052" s="1"/>
      <c r="O1052" s="3"/>
      <c r="P1052" s="4"/>
      <c r="Q1052" s="4"/>
      <c r="R1052" s="4"/>
      <c r="S1052" s="4"/>
      <c r="T1052" s="4"/>
      <c r="U1052" s="4"/>
      <c r="V1052" s="4"/>
      <c r="W1052" s="4"/>
      <c r="X1052" s="4"/>
      <c r="Y1052" s="4"/>
    </row>
    <row r="1053" spans="2:25" ht="12.75" customHeight="1">
      <c r="B1053" s="15"/>
      <c r="C1053" s="24"/>
      <c r="E1053" s="14"/>
      <c r="F1053" s="32"/>
      <c r="G1053" s="16"/>
      <c r="H1053" s="40"/>
      <c r="J1053" s="5"/>
      <c r="K1053" s="2"/>
      <c r="L1053" s="1"/>
      <c r="M1053" s="1"/>
      <c r="N1053" s="1"/>
      <c r="O1053" s="3"/>
      <c r="P1053" s="4"/>
      <c r="Q1053" s="4"/>
      <c r="R1053" s="4"/>
      <c r="S1053" s="4"/>
      <c r="T1053" s="4"/>
      <c r="U1053" s="4"/>
      <c r="V1053" s="4"/>
      <c r="W1053" s="4"/>
      <c r="X1053" s="4"/>
      <c r="Y1053" s="4"/>
    </row>
    <row r="1054" spans="2:25" ht="12.75" customHeight="1">
      <c r="B1054" s="15"/>
      <c r="C1054" s="24"/>
      <c r="E1054" s="14"/>
      <c r="F1054" s="32"/>
      <c r="G1054" s="16"/>
      <c r="H1054" s="40"/>
      <c r="J1054" s="5"/>
      <c r="K1054" s="2"/>
      <c r="L1054" s="1"/>
      <c r="M1054" s="1"/>
      <c r="N1054" s="1"/>
      <c r="O1054" s="3"/>
      <c r="P1054" s="4"/>
      <c r="Q1054" s="4"/>
      <c r="R1054" s="4"/>
      <c r="S1054" s="4"/>
      <c r="T1054" s="4"/>
      <c r="U1054" s="4"/>
      <c r="V1054" s="4"/>
      <c r="W1054" s="4"/>
      <c r="X1054" s="4"/>
      <c r="Y1054" s="4"/>
    </row>
    <row r="1055" spans="2:25" ht="12.75" customHeight="1">
      <c r="B1055" s="15"/>
      <c r="C1055" s="24"/>
      <c r="E1055" s="14"/>
      <c r="F1055" s="32"/>
      <c r="G1055" s="16"/>
      <c r="H1055" s="40"/>
      <c r="J1055" s="5"/>
      <c r="K1055" s="2"/>
      <c r="L1055" s="1"/>
      <c r="M1055" s="1"/>
      <c r="N1055" s="1"/>
      <c r="O1055" s="3"/>
      <c r="P1055" s="4"/>
      <c r="Q1055" s="4"/>
      <c r="R1055" s="4"/>
      <c r="S1055" s="4"/>
      <c r="T1055" s="4"/>
      <c r="U1055" s="4"/>
      <c r="V1055" s="4"/>
      <c r="W1055" s="4"/>
      <c r="X1055" s="4"/>
      <c r="Y1055" s="4"/>
    </row>
    <row r="1056" spans="2:25" ht="12.75" customHeight="1">
      <c r="B1056" s="15"/>
      <c r="C1056" s="24"/>
      <c r="E1056" s="14"/>
      <c r="F1056" s="32"/>
      <c r="G1056" s="16"/>
      <c r="H1056" s="40"/>
      <c r="J1056" s="5"/>
      <c r="K1056" s="2"/>
      <c r="L1056" s="1"/>
      <c r="M1056" s="1"/>
      <c r="N1056" s="1"/>
      <c r="O1056" s="3"/>
      <c r="P1056" s="4"/>
      <c r="Q1056" s="4"/>
      <c r="R1056" s="4"/>
      <c r="S1056" s="4"/>
      <c r="T1056" s="4"/>
      <c r="U1056" s="4"/>
      <c r="V1056" s="4"/>
      <c r="W1056" s="4"/>
      <c r="X1056" s="4"/>
      <c r="Y1056" s="4"/>
    </row>
    <row r="1057" spans="2:25" ht="12.75" customHeight="1">
      <c r="B1057" s="15"/>
      <c r="C1057" s="24"/>
      <c r="E1057" s="14"/>
      <c r="F1057" s="32"/>
      <c r="G1057" s="16"/>
      <c r="H1057" s="40"/>
      <c r="J1057" s="5"/>
      <c r="K1057" s="2"/>
      <c r="L1057" s="1"/>
      <c r="M1057" s="1"/>
      <c r="N1057" s="1"/>
      <c r="O1057" s="3"/>
      <c r="P1057" s="4"/>
      <c r="Q1057" s="4"/>
      <c r="R1057" s="4"/>
      <c r="S1057" s="4"/>
      <c r="T1057" s="4"/>
      <c r="U1057" s="4"/>
      <c r="V1057" s="4"/>
      <c r="W1057" s="4"/>
      <c r="X1057" s="4"/>
      <c r="Y1057" s="4"/>
    </row>
    <row r="1058" spans="2:25" ht="12.75" customHeight="1">
      <c r="B1058" s="15"/>
      <c r="C1058" s="24"/>
      <c r="E1058" s="14"/>
      <c r="F1058" s="32"/>
      <c r="G1058" s="16"/>
      <c r="H1058" s="40"/>
      <c r="J1058" s="5"/>
      <c r="K1058" s="2"/>
      <c r="L1058" s="1"/>
      <c r="M1058" s="1"/>
      <c r="N1058" s="1"/>
      <c r="O1058" s="3"/>
      <c r="P1058" s="4"/>
      <c r="Q1058" s="4"/>
      <c r="R1058" s="4"/>
      <c r="S1058" s="4"/>
      <c r="T1058" s="4"/>
      <c r="U1058" s="4"/>
      <c r="V1058" s="4"/>
      <c r="W1058" s="4"/>
      <c r="X1058" s="4"/>
      <c r="Y1058" s="4"/>
    </row>
    <row r="1059" spans="2:25" ht="12.75" customHeight="1">
      <c r="B1059" s="15"/>
      <c r="C1059" s="24"/>
      <c r="E1059" s="14"/>
      <c r="F1059" s="32"/>
      <c r="G1059" s="16"/>
      <c r="H1059" s="40"/>
      <c r="J1059" s="5"/>
      <c r="K1059" s="2"/>
      <c r="L1059" s="1"/>
      <c r="M1059" s="1"/>
      <c r="N1059" s="1"/>
      <c r="O1059" s="3"/>
      <c r="P1059" s="4"/>
      <c r="Q1059" s="4"/>
      <c r="R1059" s="4"/>
      <c r="S1059" s="4"/>
      <c r="T1059" s="4"/>
      <c r="U1059" s="4"/>
      <c r="V1059" s="4"/>
      <c r="W1059" s="4"/>
      <c r="X1059" s="4"/>
      <c r="Y1059" s="4"/>
    </row>
    <row r="1060" spans="2:25" ht="12.75" customHeight="1">
      <c r="B1060" s="15"/>
      <c r="C1060" s="24"/>
      <c r="E1060" s="14"/>
      <c r="F1060" s="32"/>
      <c r="G1060" s="16"/>
      <c r="H1060" s="40"/>
      <c r="J1060" s="5"/>
      <c r="K1060" s="2"/>
      <c r="L1060" s="1"/>
      <c r="M1060" s="1"/>
      <c r="N1060" s="1"/>
      <c r="O1060" s="3"/>
      <c r="P1060" s="4"/>
      <c r="Q1060" s="4"/>
      <c r="R1060" s="4"/>
      <c r="S1060" s="4"/>
      <c r="T1060" s="4"/>
      <c r="U1060" s="4"/>
      <c r="V1060" s="4"/>
      <c r="W1060" s="4"/>
      <c r="X1060" s="4"/>
      <c r="Y1060" s="4"/>
    </row>
    <row r="1061" spans="2:25" ht="12.75" customHeight="1">
      <c r="B1061" s="15"/>
      <c r="C1061" s="24"/>
      <c r="E1061" s="14"/>
      <c r="F1061" s="32"/>
      <c r="G1061" s="16"/>
      <c r="H1061" s="40"/>
      <c r="J1061" s="5"/>
      <c r="K1061" s="2"/>
      <c r="L1061" s="1"/>
      <c r="M1061" s="1"/>
      <c r="N1061" s="1"/>
      <c r="O1061" s="3"/>
      <c r="P1061" s="4"/>
      <c r="Q1061" s="4"/>
      <c r="R1061" s="4"/>
      <c r="S1061" s="4"/>
      <c r="T1061" s="4"/>
      <c r="U1061" s="4"/>
      <c r="V1061" s="4"/>
      <c r="W1061" s="4"/>
      <c r="X1061" s="4"/>
      <c r="Y1061" s="4"/>
    </row>
    <row r="1062" spans="2:25" ht="12.75" customHeight="1">
      <c r="B1062" s="15"/>
      <c r="C1062" s="24"/>
      <c r="E1062" s="14"/>
      <c r="F1062" s="32"/>
      <c r="G1062" s="16"/>
      <c r="H1062" s="40"/>
      <c r="J1062" s="5"/>
      <c r="K1062" s="2"/>
      <c r="L1062" s="1"/>
      <c r="M1062" s="1"/>
      <c r="N1062" s="1"/>
      <c r="O1062" s="3"/>
      <c r="P1062" s="4"/>
      <c r="Q1062" s="4"/>
      <c r="R1062" s="4"/>
      <c r="S1062" s="4"/>
      <c r="T1062" s="4"/>
      <c r="U1062" s="4"/>
      <c r="V1062" s="4"/>
      <c r="W1062" s="4"/>
      <c r="X1062" s="4"/>
      <c r="Y1062" s="4"/>
    </row>
    <row r="1063" spans="2:25" ht="12.75" customHeight="1">
      <c r="B1063" s="15"/>
      <c r="C1063" s="24"/>
      <c r="E1063" s="14"/>
      <c r="F1063" s="32"/>
      <c r="G1063" s="16"/>
      <c r="H1063" s="40"/>
      <c r="J1063" s="5"/>
      <c r="K1063" s="2"/>
      <c r="L1063" s="1"/>
      <c r="M1063" s="1"/>
      <c r="N1063" s="1"/>
      <c r="O1063" s="3"/>
      <c r="P1063" s="4"/>
      <c r="Q1063" s="4"/>
      <c r="R1063" s="4"/>
      <c r="S1063" s="4"/>
      <c r="T1063" s="4"/>
      <c r="U1063" s="4"/>
      <c r="V1063" s="4"/>
      <c r="W1063" s="4"/>
      <c r="X1063" s="4"/>
      <c r="Y1063" s="4"/>
    </row>
    <row r="1064" spans="2:25" ht="12.75" customHeight="1">
      <c r="B1064" s="15"/>
      <c r="C1064" s="24"/>
      <c r="E1064" s="14"/>
      <c r="F1064" s="32"/>
      <c r="G1064" s="16"/>
      <c r="H1064" s="40"/>
      <c r="J1064" s="5"/>
      <c r="K1064" s="2"/>
      <c r="L1064" s="1"/>
      <c r="M1064" s="1"/>
      <c r="N1064" s="1"/>
      <c r="O1064" s="3"/>
      <c r="P1064" s="4"/>
      <c r="Q1064" s="4"/>
      <c r="R1064" s="4"/>
      <c r="S1064" s="4"/>
      <c r="T1064" s="4"/>
      <c r="U1064" s="4"/>
      <c r="V1064" s="4"/>
      <c r="W1064" s="4"/>
      <c r="X1064" s="4"/>
      <c r="Y1064" s="4"/>
    </row>
    <row r="1065" spans="2:25" ht="12.75" customHeight="1">
      <c r="B1065" s="15"/>
      <c r="C1065" s="24"/>
      <c r="E1065" s="14"/>
      <c r="F1065" s="32"/>
      <c r="G1065" s="16"/>
      <c r="H1065" s="40"/>
      <c r="J1065" s="5"/>
      <c r="K1065" s="2"/>
      <c r="L1065" s="1"/>
      <c r="M1065" s="1"/>
      <c r="N1065" s="1"/>
      <c r="O1065" s="3"/>
      <c r="P1065" s="4"/>
      <c r="Q1065" s="4"/>
      <c r="R1065" s="4"/>
      <c r="S1065" s="4"/>
      <c r="T1065" s="4"/>
      <c r="U1065" s="4"/>
      <c r="V1065" s="4"/>
      <c r="W1065" s="4"/>
      <c r="X1065" s="4"/>
      <c r="Y1065" s="4"/>
    </row>
    <row r="1066" spans="2:25" ht="12.75" customHeight="1">
      <c r="B1066" s="15"/>
      <c r="C1066" s="24"/>
      <c r="E1066" s="14"/>
      <c r="F1066" s="32"/>
      <c r="G1066" s="16"/>
      <c r="H1066" s="40"/>
      <c r="J1066" s="5"/>
      <c r="K1066" s="2"/>
      <c r="L1066" s="1"/>
      <c r="M1066" s="1"/>
      <c r="N1066" s="1"/>
      <c r="O1066" s="3"/>
      <c r="P1066" s="4"/>
      <c r="Q1066" s="4"/>
      <c r="R1066" s="4"/>
      <c r="S1066" s="4"/>
      <c r="T1066" s="4"/>
      <c r="U1066" s="4"/>
      <c r="V1066" s="4"/>
      <c r="W1066" s="4"/>
      <c r="X1066" s="4"/>
      <c r="Y1066" s="4"/>
    </row>
    <row r="1067" spans="2:25" ht="12.75" customHeight="1">
      <c r="B1067" s="15"/>
      <c r="C1067" s="24"/>
      <c r="E1067" s="14"/>
      <c r="F1067" s="32"/>
      <c r="G1067" s="16"/>
      <c r="H1067" s="40"/>
      <c r="J1067" s="5"/>
      <c r="K1067" s="2"/>
      <c r="L1067" s="1"/>
      <c r="M1067" s="1"/>
      <c r="N1067" s="1"/>
      <c r="O1067" s="3"/>
      <c r="P1067" s="4"/>
      <c r="Q1067" s="4"/>
      <c r="R1067" s="4"/>
      <c r="S1067" s="4"/>
      <c r="T1067" s="4"/>
      <c r="U1067" s="4"/>
      <c r="V1067" s="4"/>
      <c r="W1067" s="4"/>
      <c r="X1067" s="4"/>
      <c r="Y1067" s="4"/>
    </row>
    <row r="1068" spans="2:25" ht="12.75" customHeight="1">
      <c r="B1068" s="15"/>
      <c r="C1068" s="24"/>
      <c r="E1068" s="14"/>
      <c r="F1068" s="32"/>
      <c r="G1068" s="16"/>
      <c r="H1068" s="40"/>
      <c r="J1068" s="5"/>
      <c r="K1068" s="2"/>
      <c r="L1068" s="1"/>
      <c r="M1068" s="1"/>
      <c r="N1068" s="1"/>
      <c r="O1068" s="3"/>
      <c r="P1068" s="4"/>
      <c r="Q1068" s="4"/>
      <c r="R1068" s="4"/>
      <c r="S1068" s="4"/>
      <c r="T1068" s="4"/>
      <c r="U1068" s="4"/>
      <c r="V1068" s="4"/>
      <c r="W1068" s="4"/>
      <c r="X1068" s="4"/>
      <c r="Y1068" s="4"/>
    </row>
    <row r="1069" spans="2:25" ht="12.75" customHeight="1">
      <c r="B1069" s="15"/>
      <c r="C1069" s="24"/>
      <c r="E1069" s="14"/>
      <c r="F1069" s="32"/>
      <c r="G1069" s="16"/>
      <c r="H1069" s="40"/>
      <c r="J1069" s="5"/>
      <c r="K1069" s="2"/>
      <c r="L1069" s="1"/>
      <c r="M1069" s="1"/>
      <c r="N1069" s="1"/>
      <c r="O1069" s="3"/>
      <c r="P1069" s="4"/>
      <c r="Q1069" s="4"/>
      <c r="R1069" s="4"/>
      <c r="S1069" s="4"/>
      <c r="T1069" s="4"/>
      <c r="U1069" s="4"/>
      <c r="V1069" s="4"/>
      <c r="W1069" s="4"/>
      <c r="X1069" s="4"/>
      <c r="Y1069" s="4"/>
    </row>
    <row r="1070" spans="2:25" ht="12.75" customHeight="1">
      <c r="B1070" s="15"/>
      <c r="C1070" s="24"/>
      <c r="E1070" s="14"/>
      <c r="F1070" s="32"/>
      <c r="G1070" s="16"/>
      <c r="H1070" s="40"/>
      <c r="J1070" s="5"/>
      <c r="K1070" s="2"/>
      <c r="L1070" s="1"/>
      <c r="M1070" s="1"/>
      <c r="N1070" s="1"/>
      <c r="O1070" s="3"/>
      <c r="P1070" s="4"/>
      <c r="Q1070" s="4"/>
      <c r="R1070" s="4"/>
      <c r="S1070" s="4"/>
      <c r="T1070" s="4"/>
      <c r="U1070" s="4"/>
      <c r="V1070" s="4"/>
      <c r="W1070" s="4"/>
      <c r="X1070" s="4"/>
      <c r="Y1070" s="4"/>
    </row>
    <row r="1071" spans="2:25" ht="12.75" customHeight="1">
      <c r="B1071" s="15"/>
      <c r="C1071" s="24"/>
      <c r="E1071" s="14"/>
      <c r="F1071" s="32"/>
      <c r="G1071" s="16"/>
      <c r="H1071" s="40"/>
      <c r="J1071" s="5"/>
      <c r="K1071" s="2"/>
      <c r="L1071" s="1"/>
      <c r="M1071" s="1"/>
      <c r="N1071" s="1"/>
      <c r="O1071" s="3"/>
      <c r="P1071" s="4"/>
      <c r="Q1071" s="4"/>
      <c r="R1071" s="4"/>
      <c r="S1071" s="4"/>
      <c r="T1071" s="4"/>
      <c r="U1071" s="4"/>
      <c r="V1071" s="4"/>
      <c r="W1071" s="4"/>
      <c r="X1071" s="4"/>
      <c r="Y1071" s="4"/>
    </row>
    <row r="1072" spans="2:25" ht="12.75" customHeight="1">
      <c r="B1072" s="15"/>
      <c r="C1072" s="24"/>
      <c r="E1072" s="14"/>
      <c r="F1072" s="32"/>
      <c r="G1072" s="16"/>
      <c r="H1072" s="40"/>
      <c r="J1072" s="5"/>
      <c r="K1072" s="2"/>
      <c r="L1072" s="1"/>
      <c r="M1072" s="1"/>
      <c r="N1072" s="1"/>
      <c r="O1072" s="3"/>
      <c r="P1072" s="4"/>
      <c r="Q1072" s="4"/>
      <c r="R1072" s="4"/>
      <c r="S1072" s="4"/>
      <c r="T1072" s="4"/>
      <c r="U1072" s="4"/>
      <c r="V1072" s="4"/>
      <c r="W1072" s="4"/>
      <c r="X1072" s="4"/>
      <c r="Y1072" s="4"/>
    </row>
    <row r="1073" spans="2:25" ht="12.75" customHeight="1">
      <c r="B1073" s="15"/>
      <c r="C1073" s="24"/>
      <c r="E1073" s="14"/>
      <c r="F1073" s="32"/>
      <c r="G1073" s="16"/>
      <c r="H1073" s="40"/>
      <c r="J1073" s="5"/>
      <c r="K1073" s="2"/>
      <c r="L1073" s="1"/>
      <c r="M1073" s="1"/>
      <c r="N1073" s="1"/>
      <c r="O1073" s="3"/>
      <c r="P1073" s="4"/>
      <c r="Q1073" s="4"/>
      <c r="R1073" s="4"/>
      <c r="S1073" s="4"/>
      <c r="T1073" s="4"/>
      <c r="U1073" s="4"/>
      <c r="V1073" s="4"/>
      <c r="W1073" s="4"/>
      <c r="X1073" s="4"/>
      <c r="Y1073" s="4"/>
    </row>
    <row r="1074" spans="2:25" ht="12.75" customHeight="1">
      <c r="B1074" s="15"/>
      <c r="C1074" s="24"/>
      <c r="E1074" s="14"/>
      <c r="F1074" s="32"/>
      <c r="G1074" s="16"/>
      <c r="H1074" s="40"/>
      <c r="J1074" s="5"/>
      <c r="K1074" s="2"/>
      <c r="L1074" s="1"/>
      <c r="M1074" s="1"/>
      <c r="N1074" s="1"/>
      <c r="O1074" s="3"/>
      <c r="P1074" s="4"/>
      <c r="Q1074" s="4"/>
      <c r="R1074" s="4"/>
      <c r="S1074" s="4"/>
      <c r="T1074" s="4"/>
      <c r="U1074" s="4"/>
      <c r="V1074" s="4"/>
      <c r="W1074" s="4"/>
      <c r="X1074" s="4"/>
      <c r="Y1074" s="4"/>
    </row>
    <row r="1075" spans="2:25" ht="12.75" customHeight="1">
      <c r="B1075" s="15"/>
      <c r="C1075" s="24"/>
      <c r="E1075" s="14"/>
      <c r="F1075" s="32"/>
      <c r="G1075" s="16"/>
      <c r="H1075" s="40"/>
      <c r="J1075" s="5"/>
      <c r="K1075" s="2"/>
      <c r="L1075" s="1"/>
      <c r="M1075" s="1"/>
      <c r="N1075" s="1"/>
      <c r="O1075" s="3"/>
      <c r="P1075" s="4"/>
      <c r="Q1075" s="4"/>
      <c r="R1075" s="4"/>
      <c r="S1075" s="4"/>
      <c r="T1075" s="4"/>
      <c r="U1075" s="4"/>
      <c r="V1075" s="4"/>
      <c r="W1075" s="4"/>
      <c r="X1075" s="4"/>
      <c r="Y1075" s="4"/>
    </row>
    <row r="1076" spans="2:25" ht="12.75" customHeight="1">
      <c r="B1076" s="15"/>
      <c r="C1076" s="24"/>
      <c r="E1076" s="14"/>
      <c r="F1076" s="32"/>
      <c r="G1076" s="16"/>
      <c r="H1076" s="40"/>
      <c r="J1076" s="5"/>
      <c r="K1076" s="2"/>
      <c r="L1076" s="1"/>
      <c r="M1076" s="1"/>
      <c r="N1076" s="1"/>
      <c r="O1076" s="3"/>
      <c r="P1076" s="4"/>
      <c r="Q1076" s="4"/>
      <c r="R1076" s="4"/>
      <c r="S1076" s="4"/>
      <c r="T1076" s="4"/>
      <c r="U1076" s="4"/>
      <c r="V1076" s="4"/>
      <c r="W1076" s="4"/>
      <c r="X1076" s="4"/>
      <c r="Y1076" s="4"/>
    </row>
    <row r="1077" spans="2:25" ht="12.75" customHeight="1">
      <c r="B1077" s="15"/>
      <c r="C1077" s="24"/>
      <c r="E1077" s="14"/>
      <c r="F1077" s="32"/>
      <c r="G1077" s="16"/>
      <c r="H1077" s="40"/>
      <c r="J1077" s="5"/>
      <c r="K1077" s="2"/>
      <c r="L1077" s="1"/>
      <c r="M1077" s="1"/>
      <c r="N1077" s="1"/>
      <c r="O1077" s="3"/>
      <c r="P1077" s="4"/>
      <c r="Q1077" s="4"/>
      <c r="R1077" s="4"/>
      <c r="S1077" s="4"/>
      <c r="T1077" s="4"/>
      <c r="U1077" s="4"/>
      <c r="V1077" s="4"/>
      <c r="W1077" s="4"/>
      <c r="X1077" s="4"/>
      <c r="Y1077" s="4"/>
    </row>
    <row r="1078" spans="2:25" ht="12.75" customHeight="1">
      <c r="B1078" s="15"/>
      <c r="C1078" s="24"/>
      <c r="E1078" s="14"/>
      <c r="F1078" s="32"/>
      <c r="G1078" s="16"/>
      <c r="H1078" s="40"/>
      <c r="J1078" s="5"/>
      <c r="K1078" s="2"/>
      <c r="L1078" s="1"/>
      <c r="M1078" s="1"/>
      <c r="N1078" s="1"/>
      <c r="O1078" s="3"/>
      <c r="P1078" s="4"/>
      <c r="Q1078" s="4"/>
      <c r="R1078" s="4"/>
      <c r="S1078" s="4"/>
      <c r="T1078" s="4"/>
      <c r="U1078" s="4"/>
      <c r="V1078" s="4"/>
      <c r="W1078" s="4"/>
      <c r="X1078" s="4"/>
      <c r="Y1078" s="4"/>
    </row>
    <row r="1079" spans="2:25" ht="12.75" customHeight="1">
      <c r="B1079" s="15"/>
      <c r="C1079" s="24"/>
      <c r="E1079" s="14"/>
      <c r="F1079" s="32"/>
      <c r="G1079" s="16"/>
      <c r="H1079" s="40"/>
      <c r="J1079" s="5"/>
      <c r="K1079" s="2"/>
      <c r="L1079" s="1"/>
      <c r="M1079" s="1"/>
      <c r="N1079" s="1"/>
      <c r="O1079" s="3"/>
      <c r="P1079" s="4"/>
      <c r="Q1079" s="4"/>
      <c r="R1079" s="4"/>
      <c r="S1079" s="4"/>
      <c r="T1079" s="4"/>
      <c r="U1079" s="4"/>
      <c r="V1079" s="4"/>
      <c r="W1079" s="4"/>
      <c r="X1079" s="4"/>
      <c r="Y1079" s="4"/>
    </row>
    <row r="1080" spans="2:25" ht="12.75" customHeight="1">
      <c r="B1080" s="15"/>
      <c r="C1080" s="24"/>
      <c r="E1080" s="14"/>
      <c r="F1080" s="32"/>
      <c r="G1080" s="16"/>
      <c r="H1080" s="40"/>
      <c r="J1080" s="5"/>
      <c r="K1080" s="2"/>
      <c r="L1080" s="1"/>
      <c r="M1080" s="1"/>
      <c r="N1080" s="1"/>
      <c r="O1080" s="3"/>
      <c r="P1080" s="4"/>
      <c r="Q1080" s="4"/>
      <c r="R1080" s="4"/>
      <c r="S1080" s="4"/>
      <c r="T1080" s="4"/>
      <c r="U1080" s="4"/>
      <c r="V1080" s="4"/>
      <c r="W1080" s="4"/>
      <c r="X1080" s="4"/>
      <c r="Y1080" s="4"/>
    </row>
    <row r="1081" spans="2:25" ht="12.75" customHeight="1">
      <c r="B1081" s="15"/>
      <c r="C1081" s="24"/>
      <c r="E1081" s="14"/>
      <c r="F1081" s="32"/>
      <c r="G1081" s="16"/>
      <c r="H1081" s="40"/>
      <c r="J1081" s="5"/>
      <c r="K1081" s="2"/>
      <c r="L1081" s="1"/>
      <c r="M1081" s="1"/>
      <c r="N1081" s="1"/>
      <c r="O1081" s="3"/>
      <c r="P1081" s="4"/>
      <c r="Q1081" s="4"/>
      <c r="R1081" s="4"/>
      <c r="S1081" s="4"/>
      <c r="T1081" s="4"/>
      <c r="U1081" s="4"/>
      <c r="V1081" s="4"/>
      <c r="W1081" s="4"/>
      <c r="X1081" s="4"/>
      <c r="Y1081" s="4"/>
    </row>
    <row r="1082" spans="2:25" ht="12.75" customHeight="1">
      <c r="B1082" s="15"/>
      <c r="C1082" s="24"/>
      <c r="E1082" s="14"/>
      <c r="F1082" s="32"/>
      <c r="G1082" s="16"/>
      <c r="H1082" s="40"/>
      <c r="J1082" s="5"/>
      <c r="K1082" s="2"/>
      <c r="L1082" s="1"/>
      <c r="M1082" s="1"/>
      <c r="N1082" s="1"/>
      <c r="O1082" s="3"/>
      <c r="P1082" s="4"/>
      <c r="Q1082" s="4"/>
      <c r="R1082" s="4"/>
      <c r="S1082" s="4"/>
      <c r="T1082" s="4"/>
      <c r="U1082" s="4"/>
      <c r="V1082" s="4"/>
      <c r="W1082" s="4"/>
      <c r="X1082" s="4"/>
      <c r="Y1082" s="4"/>
    </row>
    <row r="1083" spans="2:25" ht="12.75" customHeight="1">
      <c r="B1083" s="15"/>
      <c r="C1083" s="24"/>
      <c r="E1083" s="14"/>
      <c r="F1083" s="32"/>
      <c r="G1083" s="16"/>
      <c r="H1083" s="40"/>
      <c r="J1083" s="5"/>
      <c r="K1083" s="2"/>
      <c r="L1083" s="1"/>
      <c r="M1083" s="1"/>
      <c r="N1083" s="1"/>
      <c r="O1083" s="3"/>
      <c r="P1083" s="4"/>
      <c r="Q1083" s="4"/>
      <c r="R1083" s="4"/>
      <c r="S1083" s="4"/>
      <c r="T1083" s="4"/>
      <c r="U1083" s="4"/>
      <c r="V1083" s="4"/>
      <c r="W1083" s="4"/>
      <c r="X1083" s="4"/>
      <c r="Y1083" s="4"/>
    </row>
    <row r="1084" spans="2:25" ht="12.75" customHeight="1">
      <c r="B1084" s="15"/>
      <c r="C1084" s="24"/>
      <c r="E1084" s="14"/>
      <c r="F1084" s="32"/>
      <c r="G1084" s="16"/>
      <c r="H1084" s="40"/>
      <c r="J1084" s="5"/>
      <c r="K1084" s="2"/>
      <c r="L1084" s="1"/>
      <c r="M1084" s="1"/>
      <c r="N1084" s="1"/>
      <c r="O1084" s="3"/>
      <c r="P1084" s="4"/>
      <c r="Q1084" s="4"/>
      <c r="R1084" s="4"/>
      <c r="S1084" s="4"/>
      <c r="T1084" s="4"/>
      <c r="U1084" s="4"/>
      <c r="V1084" s="4"/>
      <c r="W1084" s="4"/>
      <c r="X1084" s="4"/>
      <c r="Y1084" s="4"/>
    </row>
    <row r="1085" spans="2:25" ht="12.75" customHeight="1">
      <c r="B1085" s="15"/>
      <c r="C1085" s="24"/>
      <c r="E1085" s="14"/>
      <c r="F1085" s="32"/>
      <c r="G1085" s="16"/>
      <c r="H1085" s="40"/>
      <c r="J1085" s="5"/>
      <c r="K1085" s="2"/>
      <c r="L1085" s="1"/>
      <c r="M1085" s="1"/>
      <c r="N1085" s="1"/>
      <c r="O1085" s="3"/>
      <c r="P1085" s="4"/>
      <c r="Q1085" s="4"/>
      <c r="R1085" s="4"/>
      <c r="S1085" s="4"/>
      <c r="T1085" s="4"/>
      <c r="U1085" s="4"/>
      <c r="V1085" s="4"/>
      <c r="W1085" s="4"/>
      <c r="X1085" s="4"/>
      <c r="Y1085" s="4"/>
    </row>
    <row r="1086" spans="2:25" ht="12.75" customHeight="1">
      <c r="B1086" s="15"/>
      <c r="C1086" s="24"/>
      <c r="E1086" s="14"/>
      <c r="F1086" s="32"/>
      <c r="G1086" s="16"/>
      <c r="H1086" s="40"/>
      <c r="J1086" s="5"/>
      <c r="K1086" s="2"/>
      <c r="L1086" s="1"/>
      <c r="M1086" s="1"/>
      <c r="N1086" s="1"/>
      <c r="O1086" s="3"/>
      <c r="P1086" s="4"/>
      <c r="Q1086" s="4"/>
      <c r="R1086" s="4"/>
      <c r="S1086" s="4"/>
      <c r="T1086" s="4"/>
      <c r="U1086" s="4"/>
      <c r="V1086" s="4"/>
      <c r="W1086" s="4"/>
      <c r="X1086" s="4"/>
      <c r="Y1086" s="4"/>
    </row>
    <row r="1087" spans="2:25" ht="12.75" customHeight="1">
      <c r="B1087" s="15"/>
      <c r="C1087" s="24"/>
      <c r="E1087" s="14"/>
      <c r="F1087" s="32"/>
      <c r="G1087" s="16"/>
      <c r="H1087" s="40"/>
      <c r="J1087" s="5"/>
      <c r="K1087" s="2"/>
      <c r="L1087" s="1"/>
      <c r="M1087" s="1"/>
      <c r="N1087" s="1"/>
      <c r="O1087" s="3"/>
      <c r="P1087" s="4"/>
      <c r="Q1087" s="4"/>
      <c r="R1087" s="4"/>
      <c r="S1087" s="4"/>
      <c r="T1087" s="4"/>
      <c r="U1087" s="4"/>
      <c r="V1087" s="4"/>
      <c r="W1087" s="4"/>
      <c r="X1087" s="4"/>
      <c r="Y1087" s="4"/>
    </row>
    <row r="1088" spans="2:25" ht="12.75" customHeight="1">
      <c r="B1088" s="15"/>
      <c r="C1088" s="24"/>
      <c r="E1088" s="14"/>
      <c r="F1088" s="32"/>
      <c r="G1088" s="16"/>
      <c r="H1088" s="40"/>
      <c r="J1088" s="5"/>
      <c r="K1088" s="2"/>
      <c r="L1088" s="1"/>
      <c r="M1088" s="1"/>
      <c r="N1088" s="1"/>
      <c r="O1088" s="3"/>
      <c r="P1088" s="4"/>
      <c r="Q1088" s="4"/>
      <c r="R1088" s="4"/>
      <c r="S1088" s="4"/>
      <c r="T1088" s="4"/>
      <c r="U1088" s="4"/>
      <c r="V1088" s="4"/>
      <c r="W1088" s="4"/>
      <c r="X1088" s="4"/>
      <c r="Y1088" s="4"/>
    </row>
    <row r="1089" spans="2:25" ht="12.75" customHeight="1">
      <c r="B1089" s="15"/>
      <c r="C1089" s="24"/>
      <c r="E1089" s="14"/>
      <c r="F1089" s="32"/>
      <c r="G1089" s="16"/>
      <c r="H1089" s="40"/>
      <c r="J1089" s="5"/>
      <c r="K1089" s="2"/>
      <c r="L1089" s="1"/>
      <c r="M1089" s="1"/>
      <c r="N1089" s="1"/>
      <c r="O1089" s="3"/>
      <c r="P1089" s="4"/>
      <c r="Q1089" s="4"/>
      <c r="R1089" s="4"/>
      <c r="S1089" s="4"/>
      <c r="T1089" s="4"/>
      <c r="U1089" s="4"/>
      <c r="V1089" s="4"/>
      <c r="W1089" s="4"/>
      <c r="X1089" s="4"/>
      <c r="Y1089" s="4"/>
    </row>
    <row r="1090" spans="2:25" ht="12.75" customHeight="1">
      <c r="B1090" s="15"/>
      <c r="C1090" s="24"/>
      <c r="E1090" s="14"/>
      <c r="F1090" s="32"/>
      <c r="G1090" s="16"/>
      <c r="H1090" s="40"/>
      <c r="J1090" s="5"/>
      <c r="K1090" s="2"/>
      <c r="L1090" s="1"/>
      <c r="M1090" s="1"/>
      <c r="N1090" s="1"/>
      <c r="O1090" s="3"/>
      <c r="P1090" s="4"/>
      <c r="Q1090" s="4"/>
      <c r="R1090" s="4"/>
      <c r="S1090" s="4"/>
      <c r="T1090" s="4"/>
      <c r="U1090" s="4"/>
      <c r="V1090" s="4"/>
      <c r="W1090" s="4"/>
      <c r="X1090" s="4"/>
      <c r="Y1090" s="4"/>
    </row>
    <row r="1091" spans="2:25" ht="12.75" customHeight="1">
      <c r="B1091" s="15"/>
      <c r="C1091" s="24"/>
      <c r="E1091" s="14"/>
      <c r="F1091" s="32"/>
      <c r="G1091" s="16"/>
      <c r="H1091" s="40"/>
      <c r="J1091" s="5"/>
      <c r="K1091" s="2"/>
      <c r="L1091" s="1"/>
      <c r="M1091" s="1"/>
      <c r="N1091" s="1"/>
      <c r="O1091" s="3"/>
      <c r="P1091" s="4"/>
      <c r="Q1091" s="4"/>
      <c r="R1091" s="4"/>
      <c r="S1091" s="4"/>
      <c r="T1091" s="4"/>
      <c r="U1091" s="4"/>
      <c r="V1091" s="4"/>
      <c r="W1091" s="4"/>
      <c r="X1091" s="4"/>
      <c r="Y1091" s="4"/>
    </row>
    <row r="1092" spans="2:25" ht="12.75" customHeight="1">
      <c r="B1092" s="15"/>
      <c r="C1092" s="24"/>
      <c r="E1092" s="14"/>
      <c r="F1092" s="32"/>
      <c r="G1092" s="16"/>
      <c r="H1092" s="40"/>
      <c r="J1092" s="5"/>
      <c r="K1092" s="2"/>
      <c r="L1092" s="1"/>
      <c r="M1092" s="1"/>
      <c r="N1092" s="1"/>
      <c r="O1092" s="3"/>
      <c r="P1092" s="4"/>
      <c r="Q1092" s="4"/>
      <c r="R1092" s="4"/>
      <c r="S1092" s="4"/>
      <c r="T1092" s="4"/>
      <c r="U1092" s="4"/>
      <c r="V1092" s="4"/>
      <c r="W1092" s="4"/>
      <c r="X1092" s="4"/>
      <c r="Y1092" s="4"/>
    </row>
    <row r="1093" spans="2:25" ht="12.75" customHeight="1">
      <c r="B1093" s="15"/>
      <c r="C1093" s="24"/>
      <c r="E1093" s="14"/>
      <c r="F1093" s="32"/>
      <c r="G1093" s="16"/>
      <c r="H1093" s="40"/>
      <c r="J1093" s="5"/>
      <c r="K1093" s="2"/>
      <c r="L1093" s="1"/>
      <c r="M1093" s="1"/>
      <c r="N1093" s="1"/>
      <c r="O1093" s="3"/>
      <c r="P1093" s="4"/>
      <c r="Q1093" s="4"/>
      <c r="R1093" s="4"/>
      <c r="S1093" s="4"/>
      <c r="T1093" s="4"/>
      <c r="U1093" s="4"/>
      <c r="V1093" s="4"/>
      <c r="W1093" s="4"/>
      <c r="X1093" s="4"/>
      <c r="Y1093" s="4"/>
    </row>
    <row r="1094" spans="2:25" ht="12.75" customHeight="1">
      <c r="B1094" s="15"/>
      <c r="C1094" s="24"/>
      <c r="E1094" s="14"/>
      <c r="F1094" s="32"/>
      <c r="G1094" s="16"/>
      <c r="H1094" s="40"/>
      <c r="J1094" s="5"/>
      <c r="K1094" s="2"/>
      <c r="L1094" s="1"/>
      <c r="M1094" s="1"/>
      <c r="N1094" s="1"/>
      <c r="O1094" s="3"/>
      <c r="P1094" s="4"/>
      <c r="Q1094" s="4"/>
      <c r="R1094" s="4"/>
      <c r="S1094" s="4"/>
      <c r="T1094" s="4"/>
      <c r="U1094" s="4"/>
      <c r="V1094" s="4"/>
      <c r="W1094" s="4"/>
      <c r="X1094" s="4"/>
      <c r="Y1094" s="4"/>
    </row>
    <row r="1095" spans="2:25" ht="12.75" customHeight="1">
      <c r="B1095" s="15"/>
      <c r="C1095" s="24"/>
      <c r="E1095" s="14"/>
      <c r="F1095" s="32"/>
      <c r="G1095" s="16"/>
      <c r="H1095" s="40"/>
      <c r="J1095" s="5"/>
      <c r="K1095" s="2"/>
      <c r="L1095" s="1"/>
      <c r="M1095" s="1"/>
      <c r="N1095" s="1"/>
      <c r="O1095" s="3"/>
      <c r="P1095" s="4"/>
      <c r="Q1095" s="4"/>
      <c r="R1095" s="4"/>
      <c r="S1095" s="4"/>
      <c r="T1095" s="4"/>
      <c r="U1095" s="4"/>
      <c r="V1095" s="4"/>
      <c r="W1095" s="4"/>
      <c r="X1095" s="4"/>
      <c r="Y1095" s="4"/>
    </row>
    <row r="1096" spans="2:25" ht="12.75" customHeight="1">
      <c r="B1096" s="15"/>
      <c r="C1096" s="24"/>
      <c r="E1096" s="14"/>
      <c r="F1096" s="32"/>
      <c r="G1096" s="16"/>
      <c r="H1096" s="40"/>
      <c r="J1096" s="5"/>
      <c r="K1096" s="2"/>
      <c r="L1096" s="1"/>
      <c r="M1096" s="1"/>
      <c r="N1096" s="1"/>
      <c r="O1096" s="3"/>
      <c r="P1096" s="4"/>
      <c r="Q1096" s="4"/>
      <c r="R1096" s="4"/>
      <c r="S1096" s="4"/>
      <c r="T1096" s="4"/>
      <c r="U1096" s="4"/>
      <c r="V1096" s="4"/>
      <c r="W1096" s="4"/>
      <c r="X1096" s="4"/>
      <c r="Y1096" s="4"/>
    </row>
    <row r="1097" spans="2:25" ht="12.75" customHeight="1">
      <c r="B1097" s="15"/>
      <c r="C1097" s="24"/>
      <c r="E1097" s="14"/>
      <c r="F1097" s="32"/>
      <c r="G1097" s="16"/>
      <c r="H1097" s="40"/>
      <c r="J1097" s="5"/>
      <c r="K1097" s="2"/>
      <c r="L1097" s="1"/>
      <c r="M1097" s="1"/>
      <c r="N1097" s="1"/>
      <c r="O1097" s="3"/>
      <c r="P1097" s="4"/>
      <c r="Q1097" s="4"/>
      <c r="R1097" s="4"/>
      <c r="S1097" s="4"/>
      <c r="T1097" s="4"/>
      <c r="U1097" s="4"/>
      <c r="V1097" s="4"/>
      <c r="W1097" s="4"/>
      <c r="X1097" s="4"/>
      <c r="Y1097" s="4"/>
    </row>
    <row r="1098" spans="2:25" ht="12.75" customHeight="1">
      <c r="B1098" s="15"/>
      <c r="C1098" s="24"/>
      <c r="E1098" s="14"/>
      <c r="F1098" s="32"/>
      <c r="G1098" s="16"/>
      <c r="H1098" s="40"/>
      <c r="J1098" s="5"/>
      <c r="K1098" s="2"/>
      <c r="L1098" s="1"/>
      <c r="M1098" s="1"/>
      <c r="N1098" s="1"/>
      <c r="O1098" s="3"/>
      <c r="P1098" s="4"/>
      <c r="Q1098" s="4"/>
      <c r="R1098" s="4"/>
      <c r="S1098" s="4"/>
      <c r="T1098" s="4"/>
      <c r="U1098" s="4"/>
      <c r="V1098" s="4"/>
      <c r="W1098" s="4"/>
      <c r="X1098" s="4"/>
      <c r="Y1098" s="4"/>
    </row>
    <row r="1099" spans="2:25" ht="12.75" customHeight="1">
      <c r="B1099" s="15"/>
      <c r="C1099" s="24"/>
      <c r="E1099" s="14"/>
      <c r="F1099" s="32"/>
      <c r="G1099" s="16"/>
      <c r="H1099" s="40"/>
      <c r="J1099" s="5"/>
      <c r="K1099" s="2"/>
      <c r="L1099" s="1"/>
      <c r="M1099" s="1"/>
      <c r="N1099" s="1"/>
      <c r="O1099" s="3"/>
      <c r="P1099" s="4"/>
      <c r="Q1099" s="4"/>
      <c r="R1099" s="4"/>
      <c r="S1099" s="4"/>
      <c r="T1099" s="4"/>
      <c r="U1099" s="4"/>
      <c r="V1099" s="4"/>
      <c r="W1099" s="4"/>
      <c r="X1099" s="4"/>
      <c r="Y1099" s="4"/>
    </row>
    <row r="1100" spans="2:25" ht="12.75" customHeight="1">
      <c r="B1100" s="15"/>
      <c r="C1100" s="24"/>
      <c r="E1100" s="14"/>
      <c r="F1100" s="32"/>
      <c r="G1100" s="16"/>
      <c r="H1100" s="40"/>
      <c r="J1100" s="5"/>
      <c r="K1100" s="2"/>
      <c r="L1100" s="1"/>
      <c r="M1100" s="1"/>
      <c r="N1100" s="1"/>
      <c r="O1100" s="3"/>
      <c r="P1100" s="4"/>
      <c r="Q1100" s="4"/>
      <c r="R1100" s="4"/>
      <c r="S1100" s="4"/>
      <c r="T1100" s="4"/>
      <c r="U1100" s="4"/>
      <c r="V1100" s="4"/>
      <c r="W1100" s="4"/>
      <c r="X1100" s="4"/>
      <c r="Y1100" s="4"/>
    </row>
    <row r="1101" spans="2:25" ht="12.75" customHeight="1">
      <c r="B1101" s="15"/>
      <c r="C1101" s="24"/>
      <c r="E1101" s="14"/>
      <c r="F1101" s="32"/>
      <c r="G1101" s="16"/>
      <c r="H1101" s="40"/>
      <c r="J1101" s="5"/>
      <c r="K1101" s="2"/>
      <c r="L1101" s="1"/>
      <c r="M1101" s="1"/>
      <c r="N1101" s="1"/>
      <c r="O1101" s="3"/>
      <c r="P1101" s="4"/>
      <c r="Q1101" s="4"/>
      <c r="R1101" s="4"/>
      <c r="S1101" s="4"/>
      <c r="T1101" s="4"/>
      <c r="U1101" s="4"/>
      <c r="V1101" s="4"/>
      <c r="W1101" s="4"/>
      <c r="X1101" s="4"/>
      <c r="Y1101" s="4"/>
    </row>
    <row r="1102" spans="2:25" ht="12.75" customHeight="1">
      <c r="B1102" s="15"/>
      <c r="C1102" s="24"/>
      <c r="E1102" s="14"/>
      <c r="F1102" s="32"/>
      <c r="G1102" s="16"/>
      <c r="H1102" s="40"/>
      <c r="J1102" s="5"/>
      <c r="K1102" s="2"/>
      <c r="L1102" s="1"/>
      <c r="M1102" s="1"/>
      <c r="N1102" s="1"/>
      <c r="O1102" s="3"/>
      <c r="P1102" s="4"/>
      <c r="Q1102" s="4"/>
      <c r="R1102" s="4"/>
      <c r="S1102" s="4"/>
      <c r="T1102" s="4"/>
      <c r="U1102" s="4"/>
      <c r="V1102" s="4"/>
      <c r="W1102" s="4"/>
      <c r="X1102" s="4"/>
      <c r="Y1102" s="4"/>
    </row>
    <row r="1103" spans="2:25" ht="12.75" customHeight="1">
      <c r="B1103" s="15"/>
      <c r="C1103" s="24"/>
      <c r="E1103" s="14"/>
      <c r="F1103" s="32"/>
      <c r="G1103" s="16"/>
      <c r="H1103" s="40"/>
      <c r="J1103" s="5"/>
      <c r="K1103" s="2"/>
      <c r="L1103" s="1"/>
      <c r="M1103" s="1"/>
      <c r="N1103" s="1"/>
      <c r="O1103" s="3"/>
      <c r="P1103" s="4"/>
      <c r="Q1103" s="4"/>
      <c r="R1103" s="4"/>
      <c r="S1103" s="4"/>
      <c r="T1103" s="4"/>
      <c r="U1103" s="4"/>
      <c r="V1103" s="4"/>
      <c r="W1103" s="4"/>
      <c r="X1103" s="4"/>
      <c r="Y1103" s="4"/>
    </row>
    <row r="1104" spans="2:25" ht="12.75" customHeight="1">
      <c r="B1104" s="15"/>
      <c r="C1104" s="24"/>
      <c r="E1104" s="14"/>
      <c r="F1104" s="32"/>
      <c r="G1104" s="16"/>
      <c r="H1104" s="40"/>
      <c r="J1104" s="5"/>
      <c r="K1104" s="2"/>
      <c r="L1104" s="1"/>
      <c r="M1104" s="1"/>
      <c r="N1104" s="1"/>
      <c r="O1104" s="3"/>
      <c r="P1104" s="4"/>
      <c r="Q1104" s="4"/>
      <c r="R1104" s="4"/>
      <c r="S1104" s="4"/>
      <c r="T1104" s="4"/>
      <c r="U1104" s="4"/>
      <c r="V1104" s="4"/>
      <c r="W1104" s="4"/>
      <c r="X1104" s="4"/>
      <c r="Y1104" s="4"/>
    </row>
    <row r="1105" spans="2:25" ht="12.75" customHeight="1">
      <c r="B1105" s="15"/>
      <c r="C1105" s="24"/>
      <c r="E1105" s="14"/>
      <c r="F1105" s="32"/>
      <c r="G1105" s="16"/>
      <c r="H1105" s="40"/>
      <c r="J1105" s="5"/>
      <c r="K1105" s="2"/>
      <c r="L1105" s="1"/>
      <c r="M1105" s="1"/>
      <c r="N1105" s="1"/>
      <c r="O1105" s="3"/>
      <c r="P1105" s="4"/>
      <c r="Q1105" s="4"/>
      <c r="R1105" s="4"/>
      <c r="S1105" s="4"/>
      <c r="T1105" s="4"/>
      <c r="U1105" s="4"/>
      <c r="V1105" s="4"/>
      <c r="W1105" s="4"/>
      <c r="X1105" s="4"/>
      <c r="Y1105" s="4"/>
    </row>
    <row r="1106" spans="2:25" ht="12.75" customHeight="1">
      <c r="B1106" s="15"/>
      <c r="C1106" s="24"/>
      <c r="E1106" s="14"/>
      <c r="F1106" s="32"/>
      <c r="G1106" s="16"/>
      <c r="H1106" s="40"/>
      <c r="J1106" s="5"/>
      <c r="K1106" s="2"/>
      <c r="L1106" s="1"/>
      <c r="M1106" s="1"/>
      <c r="N1106" s="1"/>
      <c r="O1106" s="3"/>
      <c r="P1106" s="4"/>
      <c r="Q1106" s="4"/>
      <c r="R1106" s="4"/>
      <c r="S1106" s="4"/>
      <c r="T1106" s="4"/>
      <c r="U1106" s="4"/>
      <c r="V1106" s="4"/>
      <c r="W1106" s="4"/>
      <c r="X1106" s="4"/>
      <c r="Y1106" s="4"/>
    </row>
    <row r="1107" spans="2:25" ht="12.75" customHeight="1">
      <c r="B1107" s="15"/>
      <c r="C1107" s="24"/>
      <c r="E1107" s="14"/>
      <c r="F1107" s="32"/>
      <c r="G1107" s="16"/>
      <c r="H1107" s="40"/>
      <c r="J1107" s="5"/>
      <c r="K1107" s="2"/>
      <c r="L1107" s="1"/>
      <c r="M1107" s="1"/>
      <c r="N1107" s="1"/>
      <c r="O1107" s="3"/>
      <c r="P1107" s="4"/>
      <c r="Q1107" s="4"/>
      <c r="R1107" s="4"/>
      <c r="S1107" s="4"/>
      <c r="T1107" s="4"/>
      <c r="U1107" s="4"/>
      <c r="V1107" s="4"/>
      <c r="W1107" s="4"/>
      <c r="X1107" s="4"/>
      <c r="Y1107" s="4"/>
    </row>
    <row r="1108" spans="2:25" ht="12.75" customHeight="1">
      <c r="B1108" s="15"/>
      <c r="C1108" s="24"/>
      <c r="E1108" s="14"/>
      <c r="F1108" s="32"/>
      <c r="G1108" s="16"/>
      <c r="H1108" s="40"/>
      <c r="J1108" s="5"/>
      <c r="K1108" s="2"/>
      <c r="L1108" s="1"/>
      <c r="M1108" s="1"/>
      <c r="N1108" s="1"/>
      <c r="O1108" s="3"/>
      <c r="P1108" s="4"/>
      <c r="Q1108" s="4"/>
      <c r="R1108" s="4"/>
      <c r="S1108" s="4"/>
      <c r="T1108" s="4"/>
      <c r="U1108" s="4"/>
      <c r="V1108" s="4"/>
      <c r="W1108" s="4"/>
      <c r="X1108" s="4"/>
      <c r="Y1108" s="4"/>
    </row>
    <row r="1109" spans="2:25" ht="12.75" customHeight="1">
      <c r="B1109" s="15"/>
      <c r="C1109" s="24"/>
      <c r="E1109" s="14"/>
      <c r="F1109" s="32"/>
      <c r="G1109" s="16"/>
      <c r="H1109" s="40"/>
      <c r="J1109" s="5"/>
      <c r="K1109" s="2"/>
      <c r="L1109" s="1"/>
      <c r="M1109" s="1"/>
      <c r="N1109" s="1"/>
      <c r="O1109" s="3"/>
      <c r="P1109" s="4"/>
      <c r="Q1109" s="4"/>
      <c r="R1109" s="4"/>
      <c r="S1109" s="4"/>
      <c r="T1109" s="4"/>
      <c r="U1109" s="4"/>
      <c r="V1109" s="4"/>
      <c r="W1109" s="4"/>
      <c r="X1109" s="4"/>
      <c r="Y1109" s="4"/>
    </row>
    <row r="1110" spans="2:25" ht="12.75" customHeight="1">
      <c r="B1110" s="15"/>
      <c r="C1110" s="24"/>
      <c r="E1110" s="14"/>
      <c r="F1110" s="32"/>
      <c r="G1110" s="16"/>
      <c r="H1110" s="40"/>
      <c r="J1110" s="5"/>
      <c r="K1110" s="2"/>
      <c r="L1110" s="1"/>
      <c r="M1110" s="1"/>
      <c r="N1110" s="1"/>
      <c r="O1110" s="3"/>
      <c r="P1110" s="4"/>
      <c r="Q1110" s="4"/>
      <c r="R1110" s="4"/>
      <c r="S1110" s="4"/>
      <c r="T1110" s="4"/>
      <c r="U1110" s="4"/>
      <c r="V1110" s="4"/>
      <c r="W1110" s="4"/>
      <c r="X1110" s="4"/>
      <c r="Y1110" s="4"/>
    </row>
    <row r="1111" spans="2:25" ht="12.75" customHeight="1">
      <c r="B1111" s="15"/>
      <c r="C1111" s="24"/>
      <c r="E1111" s="14"/>
      <c r="F1111" s="32"/>
      <c r="G1111" s="16"/>
      <c r="H1111" s="40"/>
      <c r="J1111" s="5"/>
      <c r="K1111" s="2"/>
      <c r="L1111" s="1"/>
      <c r="M1111" s="1"/>
      <c r="N1111" s="1"/>
      <c r="O1111" s="3"/>
      <c r="P1111" s="4"/>
      <c r="Q1111" s="4"/>
      <c r="R1111" s="4"/>
      <c r="S1111" s="4"/>
      <c r="T1111" s="4"/>
      <c r="U1111" s="4"/>
      <c r="V1111" s="4"/>
      <c r="W1111" s="4"/>
      <c r="X1111" s="4"/>
      <c r="Y1111" s="4"/>
    </row>
    <row r="1112" spans="2:25" ht="12.75" customHeight="1">
      <c r="B1112" s="15"/>
      <c r="C1112" s="24"/>
      <c r="E1112" s="14"/>
      <c r="F1112" s="32"/>
      <c r="G1112" s="16"/>
      <c r="H1112" s="40"/>
      <c r="J1112" s="5"/>
      <c r="K1112" s="2"/>
      <c r="L1112" s="1"/>
      <c r="M1112" s="1"/>
      <c r="N1112" s="1"/>
      <c r="O1112" s="3"/>
      <c r="P1112" s="4"/>
      <c r="Q1112" s="4"/>
      <c r="R1112" s="4"/>
      <c r="S1112" s="4"/>
      <c r="T1112" s="4"/>
      <c r="U1112" s="4"/>
      <c r="V1112" s="4"/>
      <c r="W1112" s="4"/>
      <c r="X1112" s="4"/>
      <c r="Y1112" s="4"/>
    </row>
    <row r="1113" spans="2:25" ht="12.75" customHeight="1">
      <c r="B1113" s="15"/>
      <c r="C1113" s="24"/>
      <c r="E1113" s="14"/>
      <c r="F1113" s="32"/>
      <c r="G1113" s="16"/>
      <c r="H1113" s="40"/>
      <c r="J1113" s="5"/>
      <c r="K1113" s="2"/>
      <c r="L1113" s="1"/>
      <c r="M1113" s="1"/>
      <c r="N1113" s="1"/>
      <c r="O1113" s="3"/>
      <c r="P1113" s="4"/>
      <c r="Q1113" s="4"/>
      <c r="R1113" s="4"/>
      <c r="S1113" s="4"/>
      <c r="T1113" s="4"/>
      <c r="U1113" s="4"/>
      <c r="V1113" s="4"/>
      <c r="W1113" s="4"/>
      <c r="X1113" s="4"/>
      <c r="Y1113" s="4"/>
    </row>
    <row r="1114" spans="2:25" ht="12.75" customHeight="1">
      <c r="B1114" s="15"/>
      <c r="C1114" s="24"/>
      <c r="E1114" s="14"/>
      <c r="F1114" s="32"/>
      <c r="G1114" s="16"/>
      <c r="H1114" s="40"/>
      <c r="J1114" s="5"/>
      <c r="K1114" s="2"/>
      <c r="L1114" s="1"/>
      <c r="M1114" s="1"/>
      <c r="N1114" s="1"/>
      <c r="O1114" s="3"/>
      <c r="P1114" s="4"/>
      <c r="Q1114" s="4"/>
      <c r="R1114" s="4"/>
      <c r="S1114" s="4"/>
      <c r="T1114" s="4"/>
      <c r="U1114" s="4"/>
      <c r="V1114" s="4"/>
      <c r="W1114" s="4"/>
      <c r="X1114" s="4"/>
      <c r="Y1114" s="4"/>
    </row>
    <row r="1115" spans="2:25" ht="12.75" customHeight="1">
      <c r="B1115" s="15"/>
      <c r="C1115" s="24"/>
      <c r="E1115" s="14"/>
      <c r="F1115" s="32"/>
      <c r="G1115" s="16"/>
      <c r="H1115" s="40"/>
      <c r="J1115" s="5"/>
      <c r="K1115" s="2"/>
      <c r="L1115" s="1"/>
      <c r="M1115" s="1"/>
      <c r="N1115" s="1"/>
      <c r="O1115" s="3"/>
      <c r="P1115" s="4"/>
      <c r="Q1115" s="4"/>
      <c r="R1115" s="4"/>
      <c r="S1115" s="4"/>
      <c r="T1115" s="4"/>
      <c r="U1115" s="4"/>
      <c r="V1115" s="4"/>
      <c r="W1115" s="4"/>
      <c r="X1115" s="4"/>
      <c r="Y1115" s="4"/>
    </row>
    <row r="1116" spans="2:25" ht="12.75" customHeight="1">
      <c r="B1116" s="15"/>
      <c r="C1116" s="24"/>
      <c r="E1116" s="14"/>
      <c r="F1116" s="32"/>
      <c r="G1116" s="16"/>
      <c r="H1116" s="40"/>
      <c r="J1116" s="5"/>
      <c r="K1116" s="2"/>
      <c r="L1116" s="1"/>
      <c r="M1116" s="1"/>
      <c r="N1116" s="1"/>
      <c r="O1116" s="3"/>
      <c r="P1116" s="4"/>
      <c r="Q1116" s="4"/>
      <c r="R1116" s="4"/>
      <c r="S1116" s="4"/>
      <c r="T1116" s="4"/>
      <c r="U1116" s="4"/>
      <c r="V1116" s="4"/>
      <c r="W1116" s="4"/>
      <c r="X1116" s="4"/>
      <c r="Y1116" s="4"/>
    </row>
    <row r="1117" spans="2:25" ht="12.75" customHeight="1">
      <c r="B1117" s="15"/>
      <c r="C1117" s="24"/>
      <c r="E1117" s="14"/>
      <c r="F1117" s="32"/>
      <c r="G1117" s="16"/>
      <c r="H1117" s="40"/>
      <c r="J1117" s="5"/>
      <c r="K1117" s="2"/>
      <c r="L1117" s="1"/>
      <c r="M1117" s="1"/>
      <c r="N1117" s="1"/>
      <c r="O1117" s="3"/>
      <c r="P1117" s="4"/>
      <c r="Q1117" s="4"/>
      <c r="R1117" s="4"/>
      <c r="S1117" s="4"/>
      <c r="T1117" s="4"/>
      <c r="U1117" s="4"/>
      <c r="V1117" s="4"/>
      <c r="W1117" s="4"/>
      <c r="X1117" s="4"/>
      <c r="Y1117" s="4"/>
    </row>
    <row r="1118" spans="2:25" ht="12.75" customHeight="1">
      <c r="B1118" s="15"/>
      <c r="C1118" s="24"/>
      <c r="E1118" s="14"/>
      <c r="F1118" s="32"/>
      <c r="G1118" s="16"/>
      <c r="H1118" s="40"/>
      <c r="J1118" s="5"/>
      <c r="K1118" s="2"/>
      <c r="L1118" s="1"/>
      <c r="M1118" s="1"/>
      <c r="N1118" s="1"/>
      <c r="O1118" s="3"/>
      <c r="P1118" s="4"/>
      <c r="Q1118" s="4"/>
      <c r="R1118" s="4"/>
      <c r="S1118" s="4"/>
      <c r="T1118" s="4"/>
      <c r="U1118" s="4"/>
      <c r="V1118" s="4"/>
      <c r="W1118" s="4"/>
      <c r="X1118" s="4"/>
      <c r="Y1118" s="4"/>
    </row>
    <row r="1119" spans="2:25" ht="12.75" customHeight="1">
      <c r="B1119" s="15"/>
      <c r="C1119" s="24"/>
      <c r="E1119" s="14"/>
      <c r="F1119" s="32"/>
      <c r="G1119" s="16"/>
      <c r="H1119" s="40"/>
      <c r="J1119" s="5"/>
      <c r="K1119" s="2"/>
      <c r="L1119" s="1"/>
      <c r="M1119" s="1"/>
      <c r="N1119" s="1"/>
      <c r="O1119" s="3"/>
      <c r="P1119" s="4"/>
      <c r="Q1119" s="4"/>
      <c r="R1119" s="4"/>
      <c r="S1119" s="4"/>
      <c r="T1119" s="4"/>
      <c r="U1119" s="4"/>
      <c r="V1119" s="4"/>
      <c r="W1119" s="4"/>
      <c r="X1119" s="4"/>
      <c r="Y1119" s="4"/>
    </row>
    <row r="1120" spans="2:25" ht="12.75" customHeight="1">
      <c r="B1120" s="15"/>
      <c r="C1120" s="24"/>
      <c r="E1120" s="14"/>
      <c r="F1120" s="32"/>
      <c r="G1120" s="16"/>
      <c r="H1120" s="40"/>
      <c r="J1120" s="5"/>
      <c r="K1120" s="2"/>
      <c r="L1120" s="1"/>
      <c r="M1120" s="1"/>
      <c r="N1120" s="1"/>
      <c r="O1120" s="3"/>
      <c r="P1120" s="4"/>
      <c r="Q1120" s="4"/>
      <c r="R1120" s="4"/>
      <c r="S1120" s="4"/>
      <c r="T1120" s="4"/>
      <c r="U1120" s="4"/>
      <c r="V1120" s="4"/>
      <c r="W1120" s="4"/>
      <c r="X1120" s="4"/>
      <c r="Y1120" s="4"/>
    </row>
    <row r="1121" spans="2:25" ht="12.75" customHeight="1">
      <c r="B1121" s="15"/>
      <c r="C1121" s="24"/>
      <c r="E1121" s="14"/>
      <c r="F1121" s="32"/>
      <c r="G1121" s="16"/>
      <c r="H1121" s="40"/>
      <c r="J1121" s="5"/>
      <c r="K1121" s="2"/>
      <c r="L1121" s="1"/>
      <c r="M1121" s="1"/>
      <c r="N1121" s="1"/>
      <c r="O1121" s="3"/>
      <c r="P1121" s="4"/>
      <c r="Q1121" s="4"/>
      <c r="R1121" s="4"/>
      <c r="S1121" s="4"/>
      <c r="T1121" s="4"/>
      <c r="U1121" s="4"/>
      <c r="V1121" s="4"/>
      <c r="W1121" s="4"/>
      <c r="X1121" s="4"/>
      <c r="Y1121" s="4"/>
    </row>
    <row r="1122" spans="2:25" ht="12.75" customHeight="1">
      <c r="B1122" s="15"/>
      <c r="C1122" s="24"/>
      <c r="E1122" s="14"/>
      <c r="F1122" s="32"/>
      <c r="G1122" s="16"/>
      <c r="H1122" s="40"/>
      <c r="J1122" s="5"/>
      <c r="K1122" s="2"/>
      <c r="L1122" s="1"/>
      <c r="M1122" s="1"/>
      <c r="N1122" s="1"/>
      <c r="O1122" s="3"/>
      <c r="P1122" s="4"/>
      <c r="Q1122" s="4"/>
      <c r="R1122" s="4"/>
      <c r="S1122" s="4"/>
      <c r="T1122" s="4"/>
      <c r="U1122" s="4"/>
      <c r="V1122" s="4"/>
      <c r="W1122" s="4"/>
      <c r="X1122" s="4"/>
      <c r="Y1122" s="4"/>
    </row>
    <row r="1123" spans="2:25" ht="12.75" customHeight="1">
      <c r="B1123" s="15"/>
      <c r="C1123" s="24"/>
      <c r="E1123" s="14"/>
      <c r="F1123" s="32"/>
      <c r="G1123" s="16"/>
      <c r="H1123" s="40"/>
      <c r="J1123" s="5"/>
      <c r="K1123" s="2"/>
      <c r="L1123" s="1"/>
      <c r="M1123" s="1"/>
      <c r="N1123" s="1"/>
      <c r="O1123" s="3"/>
      <c r="P1123" s="4"/>
      <c r="Q1123" s="4"/>
      <c r="R1123" s="4"/>
      <c r="S1123" s="4"/>
      <c r="T1123" s="4"/>
      <c r="U1123" s="4"/>
      <c r="V1123" s="4"/>
      <c r="W1123" s="4"/>
      <c r="X1123" s="4"/>
      <c r="Y1123" s="4"/>
    </row>
    <row r="1124" spans="2:25" ht="12.75" customHeight="1">
      <c r="B1124" s="15"/>
      <c r="C1124" s="24"/>
      <c r="E1124" s="14"/>
      <c r="F1124" s="32"/>
      <c r="G1124" s="16"/>
      <c r="H1124" s="40"/>
      <c r="J1124" s="5"/>
      <c r="K1124" s="2"/>
      <c r="L1124" s="1"/>
      <c r="M1124" s="1"/>
      <c r="N1124" s="1"/>
      <c r="O1124" s="3"/>
      <c r="P1124" s="4"/>
      <c r="Q1124" s="4"/>
      <c r="R1124" s="4"/>
      <c r="S1124" s="4"/>
      <c r="T1124" s="4"/>
      <c r="U1124" s="4"/>
      <c r="V1124" s="4"/>
      <c r="W1124" s="4"/>
      <c r="X1124" s="4"/>
      <c r="Y1124" s="4"/>
    </row>
    <row r="1125" spans="2:25" ht="12.75" customHeight="1">
      <c r="B1125" s="15"/>
      <c r="C1125" s="24"/>
      <c r="E1125" s="14"/>
      <c r="F1125" s="32"/>
      <c r="G1125" s="16"/>
      <c r="H1125" s="40"/>
      <c r="J1125" s="5"/>
      <c r="K1125" s="2"/>
      <c r="L1125" s="1"/>
      <c r="M1125" s="1"/>
      <c r="N1125" s="1"/>
      <c r="O1125" s="3"/>
      <c r="P1125" s="4"/>
      <c r="Q1125" s="4"/>
      <c r="R1125" s="4"/>
      <c r="S1125" s="4"/>
      <c r="T1125" s="4"/>
      <c r="U1125" s="4"/>
      <c r="V1125" s="4"/>
      <c r="W1125" s="4"/>
      <c r="X1125" s="4"/>
      <c r="Y1125" s="4"/>
    </row>
    <row r="1126" spans="2:25" ht="12.75" customHeight="1">
      <c r="B1126" s="15"/>
      <c r="C1126" s="24"/>
      <c r="E1126" s="14"/>
      <c r="F1126" s="32"/>
      <c r="G1126" s="16"/>
      <c r="H1126" s="40"/>
      <c r="J1126" s="5"/>
      <c r="K1126" s="2"/>
      <c r="L1126" s="1"/>
      <c r="M1126" s="1"/>
      <c r="N1126" s="1"/>
      <c r="O1126" s="3"/>
      <c r="P1126" s="4"/>
      <c r="Q1126" s="4"/>
      <c r="R1126" s="4"/>
      <c r="S1126" s="4"/>
      <c r="T1126" s="4"/>
      <c r="U1126" s="4"/>
      <c r="V1126" s="4"/>
      <c r="W1126" s="4"/>
      <c r="X1126" s="4"/>
      <c r="Y1126" s="4"/>
    </row>
    <row r="1127" spans="2:25" ht="12.75" customHeight="1">
      <c r="B1127" s="15"/>
      <c r="C1127" s="24"/>
      <c r="E1127" s="14"/>
      <c r="F1127" s="32"/>
      <c r="G1127" s="16"/>
      <c r="H1127" s="40"/>
      <c r="J1127" s="5"/>
      <c r="K1127" s="2"/>
      <c r="L1127" s="1"/>
      <c r="M1127" s="1"/>
      <c r="N1127" s="1"/>
      <c r="O1127" s="3"/>
      <c r="P1127" s="4"/>
      <c r="Q1127" s="4"/>
      <c r="R1127" s="4"/>
      <c r="S1127" s="4"/>
      <c r="T1127" s="4"/>
      <c r="U1127" s="4"/>
      <c r="V1127" s="4"/>
      <c r="W1127" s="4"/>
      <c r="X1127" s="4"/>
      <c r="Y1127" s="4"/>
    </row>
    <row r="1128" spans="2:25" ht="12.75" customHeight="1">
      <c r="B1128" s="15"/>
      <c r="C1128" s="24"/>
      <c r="E1128" s="14"/>
      <c r="F1128" s="32"/>
      <c r="G1128" s="16"/>
      <c r="H1128" s="40"/>
      <c r="J1128" s="5"/>
      <c r="K1128" s="2"/>
      <c r="L1128" s="1"/>
      <c r="M1128" s="1"/>
      <c r="N1128" s="1"/>
      <c r="O1128" s="3"/>
      <c r="P1128" s="4"/>
      <c r="Q1128" s="4"/>
      <c r="R1128" s="4"/>
      <c r="S1128" s="4"/>
      <c r="T1128" s="4"/>
      <c r="U1128" s="4"/>
      <c r="V1128" s="4"/>
      <c r="W1128" s="4"/>
      <c r="X1128" s="4"/>
      <c r="Y1128" s="4"/>
    </row>
    <row r="1129" spans="2:25" ht="12.75" customHeight="1">
      <c r="B1129" s="15"/>
      <c r="C1129" s="24"/>
      <c r="E1129" s="14"/>
      <c r="F1129" s="32"/>
      <c r="G1129" s="16"/>
      <c r="H1129" s="40"/>
      <c r="J1129" s="5"/>
      <c r="K1129" s="2"/>
      <c r="L1129" s="1"/>
      <c r="M1129" s="1"/>
      <c r="N1129" s="1"/>
      <c r="O1129" s="3"/>
      <c r="P1129" s="4"/>
      <c r="Q1129" s="4"/>
      <c r="R1129" s="4"/>
      <c r="S1129" s="4"/>
      <c r="T1129" s="4"/>
      <c r="U1129" s="4"/>
      <c r="V1129" s="4"/>
      <c r="W1129" s="4"/>
      <c r="X1129" s="4"/>
      <c r="Y1129" s="4"/>
    </row>
    <row r="1130" spans="2:25" ht="12.75" customHeight="1">
      <c r="B1130" s="15"/>
      <c r="C1130" s="24"/>
      <c r="E1130" s="14"/>
      <c r="F1130" s="32"/>
      <c r="G1130" s="16"/>
      <c r="H1130" s="40"/>
      <c r="J1130" s="5"/>
      <c r="K1130" s="2"/>
      <c r="L1130" s="1"/>
      <c r="M1130" s="1"/>
      <c r="N1130" s="1"/>
      <c r="O1130" s="3"/>
      <c r="P1130" s="4"/>
      <c r="Q1130" s="4"/>
      <c r="R1130" s="4"/>
      <c r="S1130" s="4"/>
      <c r="T1130" s="4"/>
      <c r="U1130" s="4"/>
      <c r="V1130" s="4"/>
      <c r="W1130" s="4"/>
      <c r="X1130" s="4"/>
      <c r="Y1130" s="4"/>
    </row>
    <row r="1131" spans="2:25" ht="12.75" customHeight="1">
      <c r="B1131" s="15"/>
      <c r="C1131" s="24"/>
      <c r="E1131" s="14"/>
      <c r="F1131" s="32"/>
      <c r="G1131" s="16"/>
      <c r="H1131" s="40"/>
      <c r="J1131" s="5"/>
      <c r="K1131" s="2"/>
      <c r="L1131" s="1"/>
      <c r="M1131" s="1"/>
      <c r="N1131" s="1"/>
      <c r="O1131" s="3"/>
      <c r="P1131" s="4"/>
      <c r="Q1131" s="4"/>
      <c r="R1131" s="4"/>
      <c r="S1131" s="4"/>
      <c r="T1131" s="4"/>
      <c r="U1131" s="4"/>
      <c r="V1131" s="4"/>
      <c r="W1131" s="4"/>
      <c r="X1131" s="4"/>
      <c r="Y1131" s="4"/>
    </row>
    <row r="1132" spans="2:25" ht="12.75" customHeight="1">
      <c r="B1132" s="15"/>
      <c r="C1132" s="24"/>
      <c r="E1132" s="14"/>
      <c r="F1132" s="32"/>
      <c r="G1132" s="16"/>
      <c r="H1132" s="40"/>
      <c r="J1132" s="5"/>
      <c r="K1132" s="2"/>
      <c r="L1132" s="1"/>
      <c r="M1132" s="1"/>
      <c r="N1132" s="1"/>
      <c r="O1132" s="3"/>
      <c r="P1132" s="4"/>
      <c r="Q1132" s="4"/>
      <c r="R1132" s="4"/>
      <c r="S1132" s="4"/>
      <c r="T1132" s="4"/>
      <c r="U1132" s="4"/>
      <c r="V1132" s="4"/>
      <c r="W1132" s="4"/>
      <c r="X1132" s="4"/>
      <c r="Y1132" s="4"/>
    </row>
    <row r="1133" spans="2:25" ht="12.75" customHeight="1">
      <c r="B1133" s="15"/>
      <c r="C1133" s="24"/>
      <c r="E1133" s="14"/>
      <c r="F1133" s="32"/>
      <c r="G1133" s="16"/>
      <c r="H1133" s="40"/>
      <c r="J1133" s="5"/>
      <c r="K1133" s="2"/>
      <c r="L1133" s="1"/>
      <c r="M1133" s="1"/>
      <c r="N1133" s="1"/>
      <c r="O1133" s="3"/>
      <c r="P1133" s="4"/>
      <c r="Q1133" s="4"/>
      <c r="R1133" s="4"/>
      <c r="S1133" s="4"/>
      <c r="T1133" s="4"/>
      <c r="U1133" s="4"/>
      <c r="V1133" s="4"/>
      <c r="W1133" s="4"/>
      <c r="X1133" s="4"/>
      <c r="Y1133" s="4"/>
    </row>
    <row r="1134" spans="2:25" ht="12.75" customHeight="1">
      <c r="B1134" s="15"/>
      <c r="C1134" s="24"/>
      <c r="E1134" s="14"/>
      <c r="F1134" s="32"/>
      <c r="G1134" s="16"/>
      <c r="H1134" s="40"/>
      <c r="J1134" s="5"/>
      <c r="K1134" s="2"/>
      <c r="L1134" s="1"/>
      <c r="M1134" s="1"/>
      <c r="N1134" s="1"/>
      <c r="O1134" s="3"/>
      <c r="P1134" s="4"/>
      <c r="Q1134" s="4"/>
      <c r="R1134" s="4"/>
      <c r="S1134" s="4"/>
      <c r="T1134" s="4"/>
      <c r="U1134" s="4"/>
      <c r="V1134" s="4"/>
      <c r="W1134" s="4"/>
      <c r="X1134" s="4"/>
      <c r="Y1134" s="4"/>
    </row>
    <row r="1135" spans="2:25" ht="12.75" customHeight="1">
      <c r="B1135" s="15"/>
      <c r="C1135" s="24"/>
      <c r="E1135" s="14"/>
      <c r="F1135" s="32"/>
      <c r="G1135" s="16"/>
      <c r="H1135" s="40"/>
      <c r="J1135" s="5"/>
      <c r="K1135" s="2"/>
      <c r="L1135" s="1"/>
      <c r="M1135" s="1"/>
      <c r="N1135" s="1"/>
      <c r="O1135" s="3"/>
      <c r="P1135" s="4"/>
      <c r="Q1135" s="4"/>
      <c r="R1135" s="4"/>
      <c r="S1135" s="4"/>
      <c r="T1135" s="4"/>
      <c r="U1135" s="4"/>
      <c r="V1135" s="4"/>
      <c r="W1135" s="4"/>
      <c r="X1135" s="4"/>
      <c r="Y1135" s="4"/>
    </row>
    <row r="1136" spans="2:25" ht="12.75" customHeight="1">
      <c r="B1136" s="15"/>
      <c r="C1136" s="24"/>
      <c r="E1136" s="14"/>
      <c r="F1136" s="32"/>
      <c r="G1136" s="16"/>
      <c r="H1136" s="40"/>
      <c r="J1136" s="5"/>
      <c r="K1136" s="2"/>
      <c r="L1136" s="1"/>
      <c r="M1136" s="1"/>
      <c r="N1136" s="1"/>
      <c r="O1136" s="3"/>
      <c r="P1136" s="4"/>
      <c r="Q1136" s="4"/>
      <c r="R1136" s="4"/>
      <c r="S1136" s="4"/>
      <c r="T1136" s="4"/>
      <c r="U1136" s="4"/>
      <c r="V1136" s="4"/>
      <c r="W1136" s="4"/>
      <c r="X1136" s="4"/>
      <c r="Y1136" s="4"/>
    </row>
    <row r="1137" spans="2:25" ht="12.75" customHeight="1">
      <c r="B1137" s="15"/>
      <c r="C1137" s="24"/>
      <c r="E1137" s="14"/>
      <c r="F1137" s="32"/>
      <c r="G1137" s="16"/>
      <c r="H1137" s="40"/>
      <c r="J1137" s="5"/>
      <c r="K1137" s="2"/>
      <c r="L1137" s="1"/>
      <c r="M1137" s="1"/>
      <c r="N1137" s="1"/>
      <c r="O1137" s="3"/>
      <c r="P1137" s="4"/>
      <c r="Q1137" s="4"/>
      <c r="R1137" s="4"/>
      <c r="S1137" s="4"/>
      <c r="T1137" s="4"/>
      <c r="U1137" s="4"/>
      <c r="V1137" s="4"/>
      <c r="W1137" s="4"/>
      <c r="X1137" s="4"/>
      <c r="Y1137" s="4"/>
    </row>
    <row r="1138" spans="2:25" ht="12.75" customHeight="1">
      <c r="B1138" s="15"/>
      <c r="C1138" s="24"/>
      <c r="E1138" s="14"/>
      <c r="F1138" s="32"/>
      <c r="G1138" s="16"/>
      <c r="H1138" s="40"/>
      <c r="J1138" s="5"/>
      <c r="K1138" s="2"/>
      <c r="L1138" s="1"/>
      <c r="M1138" s="1"/>
      <c r="N1138" s="1"/>
      <c r="O1138" s="3"/>
      <c r="P1138" s="4"/>
      <c r="Q1138" s="4"/>
      <c r="R1138" s="4"/>
      <c r="S1138" s="4"/>
      <c r="T1138" s="4"/>
      <c r="U1138" s="4"/>
      <c r="V1138" s="4"/>
      <c r="W1138" s="4"/>
      <c r="X1138" s="4"/>
      <c r="Y1138" s="4"/>
    </row>
    <row r="1139" spans="2:25" ht="12.75" customHeight="1">
      <c r="B1139" s="15"/>
      <c r="C1139" s="24"/>
      <c r="E1139" s="14"/>
      <c r="F1139" s="32"/>
      <c r="G1139" s="16"/>
      <c r="H1139" s="40"/>
      <c r="J1139" s="5"/>
      <c r="K1139" s="2"/>
      <c r="L1139" s="1"/>
      <c r="M1139" s="1"/>
      <c r="N1139" s="1"/>
      <c r="O1139" s="3"/>
      <c r="P1139" s="4"/>
      <c r="Q1139" s="4"/>
      <c r="R1139" s="4"/>
      <c r="S1139" s="4"/>
      <c r="T1139" s="4"/>
      <c r="U1139" s="4"/>
      <c r="V1139" s="4"/>
      <c r="W1139" s="4"/>
      <c r="X1139" s="4"/>
      <c r="Y1139" s="4"/>
    </row>
    <row r="1140" spans="2:25" ht="12.75" customHeight="1">
      <c r="B1140" s="15"/>
      <c r="C1140" s="24"/>
      <c r="E1140" s="14"/>
      <c r="F1140" s="32"/>
      <c r="G1140" s="16"/>
      <c r="H1140" s="40"/>
      <c r="J1140" s="5"/>
      <c r="K1140" s="2"/>
      <c r="L1140" s="1"/>
      <c r="M1140" s="1"/>
      <c r="N1140" s="1"/>
      <c r="O1140" s="3"/>
      <c r="P1140" s="4"/>
      <c r="Q1140" s="4"/>
      <c r="R1140" s="4"/>
      <c r="S1140" s="4"/>
      <c r="T1140" s="4"/>
      <c r="U1140" s="4"/>
      <c r="V1140" s="4"/>
      <c r="W1140" s="4"/>
      <c r="X1140" s="4"/>
      <c r="Y1140" s="4"/>
    </row>
    <row r="1141" spans="2:25" ht="12.75" customHeight="1">
      <c r="B1141" s="15"/>
      <c r="C1141" s="24"/>
      <c r="E1141" s="14"/>
      <c r="F1141" s="32"/>
      <c r="G1141" s="16"/>
      <c r="H1141" s="40"/>
      <c r="J1141" s="5"/>
      <c r="K1141" s="2"/>
      <c r="L1141" s="1"/>
      <c r="M1141" s="1"/>
      <c r="N1141" s="1"/>
      <c r="O1141" s="3"/>
      <c r="P1141" s="4"/>
      <c r="Q1141" s="4"/>
      <c r="R1141" s="4"/>
      <c r="S1141" s="4"/>
      <c r="T1141" s="4"/>
      <c r="U1141" s="4"/>
      <c r="V1141" s="4"/>
      <c r="W1141" s="4"/>
      <c r="X1141" s="4"/>
      <c r="Y1141" s="4"/>
    </row>
    <row r="1142" spans="2:25" ht="12.75" customHeight="1">
      <c r="B1142" s="15"/>
      <c r="C1142" s="24"/>
      <c r="E1142" s="14"/>
      <c r="F1142" s="32"/>
      <c r="G1142" s="16"/>
      <c r="H1142" s="40"/>
      <c r="J1142" s="5"/>
      <c r="K1142" s="2"/>
      <c r="L1142" s="1"/>
      <c r="M1142" s="1"/>
      <c r="N1142" s="1"/>
      <c r="O1142" s="3"/>
      <c r="P1142" s="4"/>
      <c r="Q1142" s="4"/>
      <c r="R1142" s="4"/>
      <c r="S1142" s="4"/>
      <c r="T1142" s="4"/>
      <c r="U1142" s="4"/>
      <c r="V1142" s="4"/>
      <c r="W1142" s="4"/>
      <c r="X1142" s="4"/>
      <c r="Y1142" s="4"/>
    </row>
    <row r="1143" spans="2:25" ht="12.75" customHeight="1">
      <c r="B1143" s="15"/>
      <c r="C1143" s="24"/>
      <c r="E1143" s="14"/>
      <c r="F1143" s="32"/>
      <c r="G1143" s="16"/>
      <c r="H1143" s="40"/>
      <c r="J1143" s="5"/>
      <c r="K1143" s="2"/>
      <c r="L1143" s="1"/>
      <c r="M1143" s="1"/>
      <c r="N1143" s="1"/>
      <c r="O1143" s="3"/>
      <c r="P1143" s="4"/>
      <c r="Q1143" s="4"/>
      <c r="R1143" s="4"/>
      <c r="S1143" s="4"/>
      <c r="T1143" s="4"/>
      <c r="U1143" s="4"/>
      <c r="V1143" s="4"/>
      <c r="W1143" s="4"/>
      <c r="X1143" s="4"/>
      <c r="Y1143" s="4"/>
    </row>
    <row r="1144" spans="2:25" ht="12.75" customHeight="1">
      <c r="B1144" s="15"/>
      <c r="C1144" s="24"/>
      <c r="E1144" s="14"/>
      <c r="F1144" s="32"/>
      <c r="G1144" s="16"/>
      <c r="H1144" s="40"/>
      <c r="J1144" s="5"/>
      <c r="K1144" s="2"/>
      <c r="L1144" s="1"/>
      <c r="M1144" s="1"/>
      <c r="N1144" s="1"/>
      <c r="O1144" s="3"/>
      <c r="P1144" s="4"/>
      <c r="Q1144" s="4"/>
      <c r="R1144" s="4"/>
      <c r="S1144" s="4"/>
      <c r="T1144" s="4"/>
      <c r="U1144" s="4"/>
      <c r="V1144" s="4"/>
      <c r="W1144" s="4"/>
      <c r="X1144" s="4"/>
      <c r="Y1144" s="4"/>
    </row>
    <row r="1145" spans="2:25" ht="12.75" customHeight="1">
      <c r="B1145" s="15"/>
      <c r="C1145" s="24"/>
      <c r="E1145" s="14"/>
      <c r="F1145" s="32"/>
      <c r="G1145" s="16"/>
      <c r="H1145" s="40"/>
      <c r="J1145" s="5"/>
      <c r="K1145" s="2"/>
      <c r="L1145" s="1"/>
      <c r="M1145" s="1"/>
      <c r="N1145" s="1"/>
      <c r="O1145" s="3"/>
      <c r="P1145" s="4"/>
      <c r="Q1145" s="4"/>
      <c r="R1145" s="4"/>
      <c r="S1145" s="4"/>
      <c r="T1145" s="4"/>
      <c r="U1145" s="4"/>
      <c r="V1145" s="4"/>
      <c r="W1145" s="4"/>
      <c r="X1145" s="4"/>
      <c r="Y1145" s="4"/>
    </row>
    <row r="1146" spans="2:25" ht="12.75" customHeight="1">
      <c r="B1146" s="15"/>
      <c r="C1146" s="24"/>
      <c r="E1146" s="14"/>
      <c r="F1146" s="32"/>
      <c r="G1146" s="16"/>
      <c r="H1146" s="40"/>
      <c r="J1146" s="5"/>
      <c r="K1146" s="2"/>
      <c r="L1146" s="1"/>
      <c r="M1146" s="1"/>
      <c r="N1146" s="1"/>
      <c r="O1146" s="3"/>
      <c r="P1146" s="4"/>
      <c r="Q1146" s="4"/>
      <c r="R1146" s="4"/>
      <c r="S1146" s="4"/>
      <c r="T1146" s="4"/>
      <c r="U1146" s="4"/>
      <c r="V1146" s="4"/>
      <c r="W1146" s="4"/>
      <c r="X1146" s="4"/>
      <c r="Y1146" s="4"/>
    </row>
    <row r="1147" spans="2:25" ht="12.75" customHeight="1">
      <c r="B1147" s="15"/>
      <c r="C1147" s="24"/>
      <c r="E1147" s="14"/>
      <c r="F1147" s="32"/>
      <c r="G1147" s="16"/>
      <c r="H1147" s="40"/>
      <c r="J1147" s="5"/>
      <c r="K1147" s="2"/>
      <c r="L1147" s="1"/>
      <c r="M1147" s="1"/>
      <c r="N1147" s="1"/>
      <c r="O1147" s="3"/>
      <c r="P1147" s="4"/>
      <c r="Q1147" s="4"/>
      <c r="R1147" s="4"/>
      <c r="S1147" s="4"/>
      <c r="T1147" s="4"/>
      <c r="U1147" s="4"/>
      <c r="V1147" s="4"/>
      <c r="W1147" s="4"/>
      <c r="X1147" s="4"/>
      <c r="Y1147" s="4"/>
    </row>
    <row r="1148" spans="2:25" ht="12.75" customHeight="1">
      <c r="B1148" s="15"/>
      <c r="C1148" s="24"/>
      <c r="E1148" s="14"/>
      <c r="F1148" s="32"/>
      <c r="G1148" s="16"/>
      <c r="H1148" s="40"/>
      <c r="J1148" s="5"/>
      <c r="K1148" s="2"/>
      <c r="L1148" s="1"/>
      <c r="M1148" s="1"/>
      <c r="N1148" s="1"/>
      <c r="O1148" s="3"/>
      <c r="P1148" s="4"/>
      <c r="Q1148" s="4"/>
      <c r="R1148" s="4"/>
      <c r="S1148" s="4"/>
      <c r="T1148" s="4"/>
      <c r="U1148" s="4"/>
      <c r="V1148" s="4"/>
      <c r="W1148" s="4"/>
      <c r="X1148" s="4"/>
      <c r="Y1148" s="4"/>
    </row>
    <row r="1149" spans="2:25" ht="12.75" customHeight="1">
      <c r="B1149" s="15"/>
      <c r="C1149" s="24"/>
      <c r="E1149" s="14"/>
      <c r="F1149" s="32"/>
      <c r="G1149" s="16"/>
      <c r="H1149" s="40"/>
      <c r="J1149" s="5"/>
      <c r="K1149" s="2"/>
      <c r="L1149" s="1"/>
      <c r="M1149" s="1"/>
      <c r="N1149" s="1"/>
      <c r="O1149" s="3"/>
      <c r="P1149" s="4"/>
      <c r="Q1149" s="4"/>
      <c r="R1149" s="4"/>
      <c r="S1149" s="4"/>
      <c r="T1149" s="4"/>
      <c r="U1149" s="4"/>
      <c r="V1149" s="4"/>
      <c r="W1149" s="4"/>
      <c r="X1149" s="4"/>
      <c r="Y1149" s="4"/>
    </row>
    <row r="1150" spans="2:25" ht="12.75" customHeight="1">
      <c r="B1150" s="15"/>
      <c r="C1150" s="24"/>
      <c r="E1150" s="14"/>
      <c r="F1150" s="32"/>
      <c r="G1150" s="16"/>
      <c r="H1150" s="40"/>
      <c r="J1150" s="5"/>
      <c r="K1150" s="2"/>
      <c r="L1150" s="1"/>
      <c r="M1150" s="1"/>
      <c r="N1150" s="1"/>
      <c r="O1150" s="3"/>
      <c r="P1150" s="4"/>
      <c r="Q1150" s="4"/>
      <c r="R1150" s="4"/>
      <c r="S1150" s="4"/>
      <c r="T1150" s="4"/>
      <c r="U1150" s="4"/>
      <c r="V1150" s="4"/>
      <c r="W1150" s="4"/>
      <c r="X1150" s="4"/>
      <c r="Y1150" s="4"/>
    </row>
    <row r="1151" spans="2:25" ht="12.75" customHeight="1">
      <c r="B1151" s="15"/>
      <c r="C1151" s="24"/>
      <c r="E1151" s="14"/>
      <c r="F1151" s="32"/>
      <c r="G1151" s="16"/>
      <c r="H1151" s="40"/>
      <c r="J1151" s="5"/>
      <c r="K1151" s="2"/>
      <c r="L1151" s="1"/>
      <c r="M1151" s="1"/>
      <c r="N1151" s="1"/>
      <c r="O1151" s="3"/>
      <c r="P1151" s="4"/>
      <c r="Q1151" s="4"/>
      <c r="R1151" s="4"/>
      <c r="S1151" s="4"/>
      <c r="T1151" s="4"/>
      <c r="U1151" s="4"/>
      <c r="V1151" s="4"/>
      <c r="W1151" s="4"/>
      <c r="X1151" s="4"/>
      <c r="Y1151" s="4"/>
    </row>
    <row r="1152" spans="2:25" ht="12.75" customHeight="1">
      <c r="B1152" s="15"/>
      <c r="C1152" s="24"/>
      <c r="E1152" s="14"/>
      <c r="F1152" s="32"/>
      <c r="G1152" s="16"/>
      <c r="H1152" s="40"/>
      <c r="J1152" s="5"/>
      <c r="K1152" s="2"/>
      <c r="L1152" s="1"/>
      <c r="M1152" s="1"/>
      <c r="N1152" s="1"/>
      <c r="O1152" s="3"/>
      <c r="P1152" s="4"/>
      <c r="Q1152" s="4"/>
      <c r="R1152" s="4"/>
      <c r="S1152" s="4"/>
      <c r="T1152" s="4"/>
      <c r="U1152" s="4"/>
      <c r="V1152" s="4"/>
      <c r="W1152" s="4"/>
      <c r="X1152" s="4"/>
      <c r="Y1152" s="4"/>
    </row>
    <row r="1153" spans="2:25" ht="12.75" customHeight="1">
      <c r="B1153" s="15"/>
      <c r="C1153" s="24"/>
      <c r="E1153" s="14"/>
      <c r="F1153" s="32"/>
      <c r="G1153" s="16"/>
      <c r="H1153" s="40"/>
      <c r="J1153" s="5"/>
      <c r="K1153" s="2"/>
      <c r="L1153" s="1"/>
      <c r="M1153" s="1"/>
      <c r="N1153" s="1"/>
      <c r="O1153" s="3"/>
      <c r="P1153" s="4"/>
      <c r="Q1153" s="4"/>
      <c r="R1153" s="4"/>
      <c r="S1153" s="4"/>
      <c r="T1153" s="4"/>
      <c r="U1153" s="4"/>
      <c r="V1153" s="4"/>
      <c r="W1153" s="4"/>
      <c r="X1153" s="4"/>
      <c r="Y1153" s="4"/>
    </row>
    <row r="1154" spans="2:25" ht="12.75" customHeight="1">
      <c r="B1154" s="15"/>
      <c r="C1154" s="24"/>
      <c r="E1154" s="14"/>
      <c r="F1154" s="32"/>
      <c r="G1154" s="16"/>
      <c r="H1154" s="40"/>
      <c r="J1154" s="5"/>
      <c r="K1154" s="2"/>
      <c r="L1154" s="1"/>
      <c r="M1154" s="1"/>
      <c r="N1154" s="1"/>
      <c r="O1154" s="3"/>
      <c r="P1154" s="4"/>
      <c r="Q1154" s="4"/>
      <c r="R1154" s="4"/>
      <c r="S1154" s="4"/>
      <c r="T1154" s="4"/>
      <c r="U1154" s="4"/>
      <c r="V1154" s="4"/>
      <c r="W1154" s="4"/>
      <c r="X1154" s="4"/>
      <c r="Y1154" s="4"/>
    </row>
    <row r="1155" spans="2:25" ht="12.75" customHeight="1">
      <c r="B1155" s="15"/>
      <c r="C1155" s="24"/>
      <c r="E1155" s="14"/>
      <c r="F1155" s="32"/>
      <c r="G1155" s="16"/>
      <c r="H1155" s="40"/>
      <c r="J1155" s="5"/>
      <c r="K1155" s="2"/>
      <c r="L1155" s="1"/>
      <c r="M1155" s="1"/>
      <c r="N1155" s="1"/>
      <c r="O1155" s="3"/>
      <c r="P1155" s="4"/>
      <c r="Q1155" s="4"/>
      <c r="R1155" s="4"/>
      <c r="S1155" s="4"/>
      <c r="T1155" s="4"/>
      <c r="U1155" s="4"/>
      <c r="V1155" s="4"/>
      <c r="W1155" s="4"/>
      <c r="X1155" s="4"/>
      <c r="Y1155" s="4"/>
    </row>
    <row r="1156" spans="2:25" ht="12.75" customHeight="1">
      <c r="B1156" s="15"/>
      <c r="C1156" s="24"/>
      <c r="E1156" s="14"/>
      <c r="F1156" s="32"/>
      <c r="G1156" s="16"/>
      <c r="H1156" s="40"/>
      <c r="J1156" s="5"/>
      <c r="K1156" s="2"/>
      <c r="L1156" s="1"/>
      <c r="M1156" s="1"/>
      <c r="N1156" s="1"/>
      <c r="O1156" s="3"/>
      <c r="P1156" s="4"/>
      <c r="Q1156" s="4"/>
      <c r="R1156" s="4"/>
      <c r="S1156" s="4"/>
      <c r="T1156" s="4"/>
      <c r="U1156" s="4"/>
      <c r="V1156" s="4"/>
      <c r="W1156" s="4"/>
      <c r="X1156" s="4"/>
      <c r="Y1156" s="4"/>
    </row>
    <row r="1157" spans="2:25" ht="12.75" customHeight="1">
      <c r="B1157" s="15"/>
      <c r="C1157" s="24"/>
      <c r="E1157" s="14"/>
      <c r="F1157" s="32"/>
      <c r="G1157" s="16"/>
      <c r="H1157" s="40"/>
      <c r="J1157" s="5"/>
      <c r="K1157" s="2"/>
      <c r="L1157" s="1"/>
      <c r="M1157" s="1"/>
      <c r="N1157" s="1"/>
      <c r="O1157" s="3"/>
      <c r="P1157" s="4"/>
      <c r="Q1157" s="4"/>
      <c r="R1157" s="4"/>
      <c r="S1157" s="4"/>
      <c r="T1157" s="4"/>
      <c r="U1157" s="4"/>
      <c r="V1157" s="4"/>
      <c r="W1157" s="4"/>
      <c r="X1157" s="4"/>
      <c r="Y1157" s="4"/>
    </row>
    <row r="1158" spans="2:25" ht="12.75" customHeight="1">
      <c r="B1158" s="15"/>
      <c r="C1158" s="24"/>
      <c r="E1158" s="14"/>
      <c r="F1158" s="32"/>
      <c r="G1158" s="16"/>
      <c r="H1158" s="40"/>
      <c r="J1158" s="5"/>
      <c r="K1158" s="2"/>
      <c r="L1158" s="1"/>
      <c r="M1158" s="1"/>
      <c r="N1158" s="1"/>
      <c r="O1158" s="3"/>
      <c r="P1158" s="4"/>
      <c r="Q1158" s="4"/>
      <c r="R1158" s="4"/>
      <c r="S1158" s="4"/>
      <c r="T1158" s="4"/>
      <c r="U1158" s="4"/>
      <c r="V1158" s="4"/>
      <c r="W1158" s="4"/>
      <c r="X1158" s="4"/>
      <c r="Y1158" s="4"/>
    </row>
    <row r="1159" spans="2:25" ht="12.75" customHeight="1">
      <c r="B1159" s="15"/>
      <c r="C1159" s="24"/>
      <c r="E1159" s="14"/>
      <c r="F1159" s="32"/>
      <c r="G1159" s="16"/>
      <c r="H1159" s="40"/>
      <c r="J1159" s="5"/>
      <c r="K1159" s="2"/>
      <c r="L1159" s="1"/>
      <c r="M1159" s="1"/>
      <c r="N1159" s="1"/>
      <c r="O1159" s="3"/>
      <c r="P1159" s="4"/>
      <c r="Q1159" s="4"/>
      <c r="R1159" s="4"/>
      <c r="S1159" s="4"/>
      <c r="T1159" s="4"/>
      <c r="U1159" s="4"/>
      <c r="V1159" s="4"/>
      <c r="W1159" s="4"/>
      <c r="X1159" s="4"/>
      <c r="Y1159" s="4"/>
    </row>
    <row r="1160" spans="2:25" ht="12.75" customHeight="1">
      <c r="B1160" s="15"/>
      <c r="C1160" s="24"/>
      <c r="E1160" s="14"/>
      <c r="F1160" s="32"/>
      <c r="G1160" s="16"/>
      <c r="H1160" s="40"/>
      <c r="J1160" s="5"/>
      <c r="K1160" s="2"/>
      <c r="L1160" s="1"/>
      <c r="M1160" s="1"/>
      <c r="N1160" s="1"/>
      <c r="O1160" s="3"/>
      <c r="P1160" s="4"/>
      <c r="Q1160" s="4"/>
      <c r="R1160" s="4"/>
      <c r="S1160" s="4"/>
      <c r="T1160" s="4"/>
      <c r="U1160" s="4"/>
      <c r="V1160" s="4"/>
      <c r="W1160" s="4"/>
      <c r="X1160" s="4"/>
      <c r="Y1160" s="4"/>
    </row>
    <row r="1161" spans="2:25" ht="12.75" customHeight="1">
      <c r="B1161" s="15"/>
      <c r="C1161" s="24"/>
      <c r="E1161" s="14"/>
      <c r="F1161" s="32"/>
      <c r="G1161" s="16"/>
      <c r="H1161" s="40"/>
      <c r="J1161" s="5"/>
      <c r="K1161" s="2"/>
      <c r="L1161" s="1"/>
      <c r="M1161" s="1"/>
      <c r="N1161" s="1"/>
      <c r="O1161" s="3"/>
      <c r="P1161" s="4"/>
      <c r="Q1161" s="4"/>
      <c r="R1161" s="4"/>
      <c r="S1161" s="4"/>
      <c r="T1161" s="4"/>
      <c r="U1161" s="4"/>
      <c r="V1161" s="4"/>
      <c r="W1161" s="4"/>
      <c r="X1161" s="4"/>
      <c r="Y1161" s="4"/>
    </row>
    <row r="1162" spans="2:25" ht="12.75" customHeight="1">
      <c r="B1162" s="15"/>
      <c r="C1162" s="24"/>
      <c r="E1162" s="14"/>
      <c r="F1162" s="32"/>
      <c r="G1162" s="16"/>
      <c r="H1162" s="40"/>
      <c r="J1162" s="5"/>
      <c r="K1162" s="2"/>
      <c r="L1162" s="1"/>
      <c r="M1162" s="1"/>
      <c r="N1162" s="1"/>
      <c r="O1162" s="3"/>
      <c r="P1162" s="4"/>
      <c r="Q1162" s="4"/>
      <c r="R1162" s="4"/>
      <c r="S1162" s="4"/>
      <c r="T1162" s="4"/>
      <c r="U1162" s="4"/>
      <c r="V1162" s="4"/>
      <c r="W1162" s="4"/>
      <c r="X1162" s="4"/>
      <c r="Y1162" s="4"/>
    </row>
    <row r="1163" spans="2:25" ht="12.75" customHeight="1">
      <c r="B1163" s="15"/>
      <c r="C1163" s="24"/>
      <c r="E1163" s="14"/>
      <c r="F1163" s="32"/>
      <c r="G1163" s="16"/>
      <c r="H1163" s="40"/>
      <c r="J1163" s="5"/>
      <c r="K1163" s="2"/>
      <c r="L1163" s="1"/>
      <c r="M1163" s="1"/>
      <c r="N1163" s="1"/>
      <c r="O1163" s="3"/>
      <c r="P1163" s="4"/>
      <c r="Q1163" s="4"/>
      <c r="R1163" s="4"/>
      <c r="S1163" s="4"/>
      <c r="T1163" s="4"/>
      <c r="U1163" s="4"/>
      <c r="V1163" s="4"/>
      <c r="W1163" s="4"/>
      <c r="X1163" s="4"/>
      <c r="Y1163" s="4"/>
    </row>
    <row r="1164" spans="2:25" ht="12.75" customHeight="1">
      <c r="B1164" s="15"/>
      <c r="C1164" s="24"/>
      <c r="E1164" s="14"/>
      <c r="F1164" s="32"/>
      <c r="G1164" s="16"/>
      <c r="H1164" s="40"/>
      <c r="J1164" s="5"/>
      <c r="K1164" s="2"/>
      <c r="L1164" s="1"/>
      <c r="M1164" s="1"/>
      <c r="N1164" s="1"/>
      <c r="O1164" s="3"/>
      <c r="P1164" s="4"/>
      <c r="Q1164" s="4"/>
      <c r="R1164" s="4"/>
      <c r="S1164" s="4"/>
      <c r="T1164" s="4"/>
      <c r="U1164" s="4"/>
      <c r="V1164" s="4"/>
      <c r="W1164" s="4"/>
      <c r="X1164" s="4"/>
      <c r="Y1164" s="4"/>
    </row>
    <row r="1165" spans="2:25" ht="12.75" customHeight="1">
      <c r="B1165" s="15"/>
      <c r="C1165" s="24"/>
      <c r="E1165" s="14"/>
      <c r="F1165" s="32"/>
      <c r="G1165" s="16"/>
      <c r="H1165" s="40"/>
      <c r="J1165" s="5"/>
      <c r="K1165" s="2"/>
      <c r="L1165" s="1"/>
      <c r="M1165" s="1"/>
      <c r="N1165" s="1"/>
      <c r="O1165" s="3"/>
      <c r="P1165" s="4"/>
      <c r="Q1165" s="4"/>
      <c r="R1165" s="4"/>
      <c r="S1165" s="4"/>
      <c r="T1165" s="4"/>
      <c r="U1165" s="4"/>
      <c r="V1165" s="4"/>
      <c r="W1165" s="4"/>
      <c r="X1165" s="4"/>
      <c r="Y1165" s="4"/>
    </row>
    <row r="1166" spans="2:25" ht="12.75" customHeight="1">
      <c r="B1166" s="15"/>
      <c r="C1166" s="24"/>
      <c r="E1166" s="14"/>
      <c r="F1166" s="32"/>
      <c r="G1166" s="16"/>
      <c r="H1166" s="40"/>
      <c r="J1166" s="5"/>
      <c r="K1166" s="2"/>
      <c r="L1166" s="1"/>
      <c r="M1166" s="1"/>
      <c r="N1166" s="1"/>
      <c r="O1166" s="3"/>
      <c r="P1166" s="4"/>
      <c r="Q1166" s="4"/>
      <c r="R1166" s="4"/>
      <c r="S1166" s="4"/>
      <c r="T1166" s="4"/>
      <c r="U1166" s="4"/>
      <c r="V1166" s="4"/>
      <c r="W1166" s="4"/>
      <c r="X1166" s="4"/>
      <c r="Y1166" s="4"/>
    </row>
    <row r="1167" spans="2:25" ht="12.75" customHeight="1">
      <c r="B1167" s="15"/>
      <c r="C1167" s="24"/>
      <c r="E1167" s="14"/>
      <c r="F1167" s="32"/>
      <c r="G1167" s="16"/>
      <c r="H1167" s="40"/>
      <c r="J1167" s="5"/>
      <c r="K1167" s="2"/>
      <c r="L1167" s="1"/>
      <c r="M1167" s="1"/>
      <c r="N1167" s="1"/>
      <c r="O1167" s="3"/>
      <c r="P1167" s="4"/>
      <c r="Q1167" s="4"/>
      <c r="R1167" s="4"/>
      <c r="S1167" s="4"/>
      <c r="T1167" s="4"/>
      <c r="U1167" s="4"/>
      <c r="V1167" s="4"/>
      <c r="W1167" s="4"/>
      <c r="X1167" s="4"/>
      <c r="Y1167" s="4"/>
    </row>
    <row r="1168" spans="2:25" ht="12.75" customHeight="1">
      <c r="B1168" s="15"/>
      <c r="C1168" s="24"/>
      <c r="E1168" s="14"/>
      <c r="F1168" s="32"/>
      <c r="G1168" s="16"/>
      <c r="H1168" s="40"/>
      <c r="J1168" s="5"/>
      <c r="K1168" s="2"/>
      <c r="L1168" s="1"/>
      <c r="M1168" s="1"/>
      <c r="N1168" s="1"/>
      <c r="O1168" s="3"/>
      <c r="P1168" s="4"/>
      <c r="Q1168" s="4"/>
      <c r="R1168" s="4"/>
      <c r="S1168" s="4"/>
      <c r="T1168" s="4"/>
      <c r="U1168" s="4"/>
      <c r="V1168" s="4"/>
      <c r="W1168" s="4"/>
      <c r="X1168" s="4"/>
      <c r="Y1168" s="4"/>
    </row>
    <row r="1169" spans="2:25" ht="12.75" customHeight="1">
      <c r="B1169" s="15"/>
      <c r="C1169" s="24"/>
      <c r="E1169" s="14"/>
      <c r="F1169" s="32"/>
      <c r="G1169" s="16"/>
      <c r="H1169" s="40"/>
      <c r="J1169" s="5"/>
      <c r="K1169" s="2"/>
      <c r="L1169" s="1"/>
      <c r="M1169" s="1"/>
      <c r="N1169" s="1"/>
      <c r="O1169" s="3"/>
      <c r="P1169" s="4"/>
      <c r="Q1169" s="4"/>
      <c r="R1169" s="4"/>
      <c r="S1169" s="4"/>
      <c r="T1169" s="4"/>
      <c r="U1169" s="4"/>
      <c r="V1169" s="4"/>
      <c r="W1169" s="4"/>
      <c r="X1169" s="4"/>
      <c r="Y1169" s="4"/>
    </row>
    <row r="1170" spans="2:25" ht="12.75" customHeight="1">
      <c r="B1170" s="15"/>
      <c r="C1170" s="24"/>
      <c r="E1170" s="14"/>
      <c r="F1170" s="32"/>
      <c r="G1170" s="16"/>
      <c r="H1170" s="40"/>
      <c r="J1170" s="5"/>
      <c r="K1170" s="2"/>
      <c r="L1170" s="1"/>
      <c r="M1170" s="1"/>
      <c r="N1170" s="1"/>
      <c r="O1170" s="3"/>
      <c r="P1170" s="4"/>
      <c r="Q1170" s="4"/>
      <c r="R1170" s="4"/>
      <c r="S1170" s="4"/>
      <c r="T1170" s="4"/>
      <c r="U1170" s="4"/>
      <c r="V1170" s="4"/>
      <c r="W1170" s="4"/>
      <c r="X1170" s="4"/>
      <c r="Y1170" s="4"/>
    </row>
    <row r="1171" spans="2:25" ht="12.75" customHeight="1">
      <c r="B1171" s="15"/>
      <c r="C1171" s="24"/>
      <c r="E1171" s="14"/>
      <c r="F1171" s="32"/>
      <c r="G1171" s="16"/>
      <c r="H1171" s="40"/>
      <c r="J1171" s="5"/>
      <c r="K1171" s="2"/>
      <c r="L1171" s="1"/>
      <c r="M1171" s="1"/>
      <c r="N1171" s="1"/>
      <c r="O1171" s="3"/>
      <c r="P1171" s="4"/>
      <c r="Q1171" s="4"/>
      <c r="R1171" s="4"/>
      <c r="S1171" s="4"/>
      <c r="T1171" s="4"/>
      <c r="U1171" s="4"/>
      <c r="V1171" s="4"/>
      <c r="W1171" s="4"/>
      <c r="X1171" s="4"/>
      <c r="Y1171" s="4"/>
    </row>
    <row r="1172" spans="2:25" ht="12.75" customHeight="1">
      <c r="B1172" s="15"/>
      <c r="C1172" s="24"/>
      <c r="E1172" s="14"/>
      <c r="F1172" s="32"/>
      <c r="G1172" s="16"/>
      <c r="H1172" s="40"/>
      <c r="J1172" s="5"/>
      <c r="K1172" s="2"/>
      <c r="L1172" s="1"/>
      <c r="M1172" s="1"/>
      <c r="N1172" s="1"/>
      <c r="O1172" s="3"/>
      <c r="P1172" s="4"/>
      <c r="Q1172" s="4"/>
      <c r="R1172" s="4"/>
      <c r="S1172" s="4"/>
      <c r="T1172" s="4"/>
      <c r="U1172" s="4"/>
      <c r="V1172" s="4"/>
      <c r="W1172" s="4"/>
      <c r="X1172" s="4"/>
      <c r="Y1172" s="4"/>
    </row>
    <row r="1173" spans="2:25" ht="12.75" customHeight="1">
      <c r="B1173" s="15"/>
      <c r="C1173" s="24"/>
      <c r="E1173" s="14"/>
      <c r="F1173" s="32"/>
      <c r="G1173" s="16"/>
      <c r="H1173" s="40"/>
      <c r="J1173" s="5"/>
      <c r="K1173" s="2"/>
      <c r="L1173" s="1"/>
      <c r="M1173" s="1"/>
      <c r="N1173" s="1"/>
      <c r="O1173" s="3"/>
      <c r="P1173" s="4"/>
      <c r="Q1173" s="4"/>
      <c r="R1173" s="4"/>
      <c r="S1173" s="4"/>
      <c r="T1173" s="4"/>
      <c r="U1173" s="4"/>
      <c r="V1173" s="4"/>
      <c r="W1173" s="4"/>
      <c r="X1173" s="4"/>
      <c r="Y1173" s="4"/>
    </row>
    <row r="1174" spans="2:25" ht="12.75" customHeight="1">
      <c r="B1174" s="15"/>
      <c r="C1174" s="24"/>
      <c r="E1174" s="14"/>
      <c r="F1174" s="32"/>
      <c r="G1174" s="16"/>
      <c r="H1174" s="40"/>
      <c r="J1174" s="5"/>
      <c r="K1174" s="2"/>
      <c r="L1174" s="1"/>
      <c r="M1174" s="1"/>
      <c r="N1174" s="1"/>
      <c r="O1174" s="3"/>
      <c r="P1174" s="4"/>
      <c r="Q1174" s="4"/>
      <c r="R1174" s="4"/>
      <c r="S1174" s="4"/>
      <c r="T1174" s="4"/>
      <c r="U1174" s="4"/>
      <c r="V1174" s="4"/>
      <c r="W1174" s="4"/>
      <c r="X1174" s="4"/>
      <c r="Y1174" s="4"/>
    </row>
    <row r="1175" spans="2:25" ht="12.75" customHeight="1">
      <c r="B1175" s="15"/>
      <c r="C1175" s="24"/>
      <c r="E1175" s="14"/>
      <c r="F1175" s="32"/>
      <c r="G1175" s="16"/>
      <c r="H1175" s="40"/>
      <c r="J1175" s="5"/>
      <c r="K1175" s="2"/>
      <c r="L1175" s="1"/>
      <c r="M1175" s="1"/>
      <c r="N1175" s="1"/>
      <c r="O1175" s="3"/>
      <c r="P1175" s="4"/>
      <c r="Q1175" s="4"/>
      <c r="R1175" s="4"/>
      <c r="S1175" s="4"/>
      <c r="T1175" s="4"/>
      <c r="U1175" s="4"/>
      <c r="V1175" s="4"/>
      <c r="W1175" s="4"/>
      <c r="X1175" s="4"/>
      <c r="Y1175" s="4"/>
    </row>
    <row r="1176" spans="2:25" ht="12.75" customHeight="1">
      <c r="B1176" s="15"/>
      <c r="C1176" s="24"/>
      <c r="E1176" s="14"/>
      <c r="F1176" s="32"/>
      <c r="G1176" s="16"/>
      <c r="H1176" s="40"/>
      <c r="J1176" s="5"/>
      <c r="K1176" s="2"/>
      <c r="L1176" s="1"/>
      <c r="M1176" s="1"/>
      <c r="N1176" s="1"/>
      <c r="O1176" s="3"/>
      <c r="P1176" s="4"/>
      <c r="Q1176" s="4"/>
      <c r="R1176" s="4"/>
      <c r="S1176" s="4"/>
      <c r="T1176" s="4"/>
      <c r="U1176" s="4"/>
      <c r="V1176" s="4"/>
      <c r="W1176" s="4"/>
      <c r="X1176" s="4"/>
      <c r="Y1176" s="4"/>
    </row>
    <row r="1177" spans="2:25" ht="12.75" customHeight="1">
      <c r="B1177" s="15"/>
      <c r="C1177" s="24"/>
      <c r="E1177" s="14"/>
      <c r="F1177" s="32"/>
      <c r="G1177" s="16"/>
      <c r="H1177" s="40"/>
      <c r="J1177" s="5"/>
      <c r="K1177" s="2"/>
      <c r="L1177" s="1"/>
      <c r="M1177" s="1"/>
      <c r="N1177" s="1"/>
      <c r="O1177" s="3"/>
      <c r="P1177" s="4"/>
      <c r="Q1177" s="4"/>
      <c r="R1177" s="4"/>
      <c r="S1177" s="4"/>
      <c r="T1177" s="4"/>
      <c r="U1177" s="4"/>
      <c r="V1177" s="4"/>
      <c r="W1177" s="4"/>
      <c r="X1177" s="4"/>
      <c r="Y1177" s="4"/>
    </row>
    <row r="1178" spans="2:25" ht="12.75" customHeight="1">
      <c r="B1178" s="15"/>
      <c r="C1178" s="24"/>
      <c r="E1178" s="14"/>
      <c r="F1178" s="32"/>
      <c r="G1178" s="16"/>
      <c r="H1178" s="40"/>
      <c r="J1178" s="5"/>
      <c r="K1178" s="2"/>
      <c r="L1178" s="1"/>
      <c r="M1178" s="1"/>
      <c r="N1178" s="1"/>
      <c r="O1178" s="3"/>
      <c r="P1178" s="4"/>
      <c r="Q1178" s="4"/>
      <c r="R1178" s="4"/>
      <c r="S1178" s="4"/>
      <c r="T1178" s="4"/>
      <c r="U1178" s="4"/>
      <c r="V1178" s="4"/>
      <c r="W1178" s="4"/>
      <c r="X1178" s="4"/>
      <c r="Y1178" s="4"/>
    </row>
    <row r="1179" spans="2:25" ht="12.75" customHeight="1">
      <c r="B1179" s="15"/>
      <c r="C1179" s="24"/>
      <c r="E1179" s="14"/>
      <c r="F1179" s="32"/>
      <c r="G1179" s="16"/>
      <c r="H1179" s="40"/>
      <c r="J1179" s="5"/>
      <c r="K1179" s="2"/>
      <c r="L1179" s="1"/>
      <c r="M1179" s="1"/>
      <c r="N1179" s="1"/>
      <c r="O1179" s="3"/>
      <c r="P1179" s="4"/>
      <c r="Q1179" s="4"/>
      <c r="R1179" s="4"/>
      <c r="S1179" s="4"/>
      <c r="T1179" s="4"/>
      <c r="U1179" s="4"/>
      <c r="V1179" s="4"/>
      <c r="W1179" s="4"/>
      <c r="X1179" s="4"/>
      <c r="Y1179" s="4"/>
    </row>
    <row r="1180" spans="2:25" ht="12.75" customHeight="1">
      <c r="B1180" s="15"/>
      <c r="C1180" s="24"/>
      <c r="E1180" s="14"/>
      <c r="F1180" s="32"/>
      <c r="G1180" s="16"/>
      <c r="H1180" s="40"/>
      <c r="J1180" s="5"/>
      <c r="K1180" s="2"/>
      <c r="L1180" s="1"/>
      <c r="M1180" s="1"/>
      <c r="N1180" s="1"/>
      <c r="O1180" s="3"/>
      <c r="P1180" s="4"/>
      <c r="Q1180" s="4"/>
      <c r="R1180" s="4"/>
      <c r="S1180" s="4"/>
      <c r="T1180" s="4"/>
      <c r="U1180" s="4"/>
      <c r="V1180" s="4"/>
      <c r="W1180" s="4"/>
      <c r="X1180" s="4"/>
      <c r="Y1180" s="4"/>
    </row>
    <row r="1181" spans="2:25" ht="12.75" customHeight="1">
      <c r="B1181" s="15"/>
      <c r="C1181" s="24"/>
      <c r="E1181" s="14"/>
      <c r="F1181" s="32"/>
      <c r="G1181" s="16"/>
      <c r="H1181" s="40"/>
      <c r="J1181" s="5"/>
      <c r="K1181" s="2"/>
      <c r="L1181" s="1"/>
      <c r="M1181" s="1"/>
      <c r="N1181" s="1"/>
      <c r="O1181" s="3"/>
      <c r="P1181" s="4"/>
      <c r="Q1181" s="4"/>
      <c r="R1181" s="4"/>
      <c r="S1181" s="4"/>
      <c r="T1181" s="4"/>
      <c r="U1181" s="4"/>
      <c r="V1181" s="4"/>
      <c r="W1181" s="4"/>
      <c r="X1181" s="4"/>
      <c r="Y1181" s="4"/>
    </row>
    <row r="1182" spans="2:25" ht="12.75" customHeight="1">
      <c r="B1182" s="15"/>
      <c r="C1182" s="24"/>
      <c r="E1182" s="14"/>
      <c r="F1182" s="32"/>
      <c r="G1182" s="16"/>
      <c r="H1182" s="40"/>
      <c r="J1182" s="5"/>
      <c r="K1182" s="2"/>
      <c r="L1182" s="1"/>
      <c r="M1182" s="1"/>
      <c r="N1182" s="1"/>
      <c r="O1182" s="3"/>
      <c r="P1182" s="4"/>
      <c r="Q1182" s="4"/>
      <c r="R1182" s="4"/>
      <c r="S1182" s="4"/>
      <c r="T1182" s="4"/>
      <c r="U1182" s="4"/>
      <c r="V1182" s="4"/>
      <c r="W1182" s="4"/>
      <c r="X1182" s="4"/>
      <c r="Y1182" s="4"/>
    </row>
    <row r="1183" spans="2:25" ht="12.75" customHeight="1">
      <c r="B1183" s="15"/>
      <c r="C1183" s="24"/>
      <c r="E1183" s="14"/>
      <c r="F1183" s="32"/>
      <c r="G1183" s="16"/>
      <c r="H1183" s="40"/>
      <c r="J1183" s="5"/>
      <c r="K1183" s="2"/>
      <c r="L1183" s="1"/>
      <c r="M1183" s="1"/>
      <c r="N1183" s="1"/>
      <c r="O1183" s="3"/>
      <c r="P1183" s="4"/>
      <c r="Q1183" s="4"/>
      <c r="R1183" s="4"/>
      <c r="S1183" s="4"/>
      <c r="T1183" s="4"/>
      <c r="U1183" s="4"/>
      <c r="V1183" s="4"/>
      <c r="W1183" s="4"/>
      <c r="X1183" s="4"/>
      <c r="Y1183" s="4"/>
    </row>
    <row r="1184" spans="2:25" ht="12.75" customHeight="1">
      <c r="B1184" s="15"/>
      <c r="C1184" s="24"/>
      <c r="E1184" s="14"/>
      <c r="F1184" s="32"/>
      <c r="G1184" s="16"/>
      <c r="H1184" s="40"/>
      <c r="J1184" s="5"/>
      <c r="K1184" s="2"/>
      <c r="L1184" s="1"/>
      <c r="M1184" s="1"/>
      <c r="N1184" s="1"/>
      <c r="O1184" s="3"/>
      <c r="P1184" s="4"/>
      <c r="Q1184" s="4"/>
      <c r="R1184" s="4"/>
      <c r="S1184" s="4"/>
      <c r="T1184" s="4"/>
      <c r="U1184" s="4"/>
      <c r="V1184" s="4"/>
      <c r="W1184" s="4"/>
      <c r="X1184" s="4"/>
      <c r="Y1184" s="4"/>
    </row>
    <row r="1185" spans="2:25" ht="12.75" customHeight="1">
      <c r="B1185" s="15"/>
      <c r="C1185" s="24"/>
      <c r="E1185" s="14"/>
      <c r="F1185" s="32"/>
      <c r="G1185" s="16"/>
      <c r="H1185" s="40"/>
      <c r="J1185" s="5"/>
      <c r="K1185" s="2"/>
      <c r="L1185" s="1"/>
      <c r="M1185" s="1"/>
      <c r="N1185" s="1"/>
      <c r="O1185" s="3"/>
      <c r="P1185" s="4"/>
      <c r="Q1185" s="4"/>
      <c r="R1185" s="4"/>
      <c r="S1185" s="4"/>
      <c r="T1185" s="4"/>
      <c r="U1185" s="4"/>
      <c r="V1185" s="4"/>
      <c r="W1185" s="4"/>
      <c r="X1185" s="4"/>
      <c r="Y1185" s="4"/>
    </row>
    <row r="1186" spans="2:25" ht="12.75" customHeight="1">
      <c r="B1186" s="15"/>
      <c r="C1186" s="24"/>
      <c r="E1186" s="14"/>
      <c r="F1186" s="32"/>
      <c r="G1186" s="16"/>
      <c r="H1186" s="40"/>
      <c r="J1186" s="5"/>
      <c r="K1186" s="2"/>
      <c r="L1186" s="1"/>
      <c r="M1186" s="1"/>
      <c r="N1186" s="1"/>
      <c r="O1186" s="3"/>
      <c r="P1186" s="4"/>
      <c r="Q1186" s="4"/>
      <c r="R1186" s="4"/>
      <c r="S1186" s="4"/>
      <c r="T1186" s="4"/>
      <c r="U1186" s="4"/>
      <c r="V1186" s="4"/>
      <c r="W1186" s="4"/>
      <c r="X1186" s="4"/>
      <c r="Y1186" s="4"/>
    </row>
    <row r="1187" spans="2:25" ht="12.75" customHeight="1">
      <c r="B1187" s="15"/>
      <c r="C1187" s="24"/>
      <c r="E1187" s="14"/>
      <c r="F1187" s="32"/>
      <c r="G1187" s="16"/>
      <c r="H1187" s="40"/>
      <c r="J1187" s="5"/>
      <c r="K1187" s="2"/>
      <c r="L1187" s="1"/>
      <c r="M1187" s="1"/>
      <c r="N1187" s="1"/>
      <c r="O1187" s="3"/>
      <c r="P1187" s="4"/>
      <c r="Q1187" s="4"/>
      <c r="R1187" s="4"/>
      <c r="S1187" s="4"/>
      <c r="T1187" s="4"/>
      <c r="U1187" s="4"/>
      <c r="V1187" s="4"/>
      <c r="W1187" s="4"/>
      <c r="X1187" s="4"/>
      <c r="Y1187" s="4"/>
    </row>
    <row r="1188" spans="2:25" ht="12.75" customHeight="1">
      <c r="B1188" s="15"/>
      <c r="C1188" s="24"/>
      <c r="E1188" s="14"/>
      <c r="F1188" s="32"/>
      <c r="G1188" s="16"/>
      <c r="H1188" s="40"/>
      <c r="J1188" s="5"/>
      <c r="K1188" s="2"/>
      <c r="L1188" s="1"/>
      <c r="M1188" s="1"/>
      <c r="N1188" s="1"/>
      <c r="O1188" s="3"/>
      <c r="P1188" s="4"/>
      <c r="Q1188" s="4"/>
      <c r="R1188" s="4"/>
      <c r="S1188" s="4"/>
      <c r="T1188" s="4"/>
      <c r="U1188" s="4"/>
      <c r="V1188" s="4"/>
      <c r="W1188" s="4"/>
      <c r="X1188" s="4"/>
      <c r="Y1188" s="4"/>
    </row>
    <row r="1189" spans="2:25" ht="12.75" customHeight="1">
      <c r="B1189" s="15"/>
      <c r="C1189" s="24"/>
      <c r="E1189" s="14"/>
      <c r="F1189" s="32"/>
      <c r="G1189" s="16"/>
      <c r="H1189" s="40"/>
      <c r="J1189" s="5"/>
      <c r="K1189" s="2"/>
      <c r="L1189" s="1"/>
      <c r="M1189" s="1"/>
      <c r="N1189" s="1"/>
      <c r="O1189" s="3"/>
      <c r="P1189" s="4"/>
      <c r="Q1189" s="4"/>
      <c r="R1189" s="4"/>
      <c r="S1189" s="4"/>
      <c r="T1189" s="4"/>
      <c r="U1189" s="4"/>
      <c r="V1189" s="4"/>
      <c r="W1189" s="4"/>
      <c r="X1189" s="4"/>
      <c r="Y1189" s="4"/>
    </row>
    <row r="1190" spans="2:25" ht="12.75" customHeight="1">
      <c r="B1190" s="15"/>
      <c r="C1190" s="24"/>
      <c r="E1190" s="14"/>
      <c r="F1190" s="32"/>
      <c r="G1190" s="16"/>
      <c r="H1190" s="40"/>
      <c r="J1190" s="5"/>
      <c r="K1190" s="2"/>
      <c r="L1190" s="1"/>
      <c r="M1190" s="1"/>
      <c r="N1190" s="1"/>
      <c r="O1190" s="3"/>
      <c r="P1190" s="4"/>
      <c r="Q1190" s="4"/>
      <c r="R1190" s="4"/>
      <c r="S1190" s="4"/>
      <c r="T1190" s="4"/>
      <c r="U1190" s="4"/>
      <c r="V1190" s="4"/>
      <c r="W1190" s="4"/>
      <c r="X1190" s="4"/>
      <c r="Y1190" s="4"/>
    </row>
    <row r="1191" spans="2:25" ht="12.75" customHeight="1">
      <c r="B1191" s="15"/>
      <c r="C1191" s="24"/>
      <c r="E1191" s="14"/>
      <c r="F1191" s="32"/>
      <c r="G1191" s="16"/>
      <c r="H1191" s="40"/>
      <c r="J1191" s="5"/>
      <c r="K1191" s="2"/>
      <c r="L1191" s="1"/>
      <c r="M1191" s="1"/>
      <c r="N1191" s="1"/>
      <c r="O1191" s="3"/>
      <c r="P1191" s="4"/>
      <c r="Q1191" s="4"/>
      <c r="R1191" s="4"/>
      <c r="S1191" s="4"/>
      <c r="T1191" s="4"/>
      <c r="U1191" s="4"/>
      <c r="V1191" s="4"/>
      <c r="W1191" s="4"/>
      <c r="X1191" s="4"/>
      <c r="Y1191" s="4"/>
    </row>
    <row r="1192" spans="2:25" ht="12.75" customHeight="1">
      <c r="B1192" s="15"/>
      <c r="C1192" s="24"/>
      <c r="E1192" s="14"/>
      <c r="F1192" s="32"/>
      <c r="G1192" s="16"/>
      <c r="H1192" s="40"/>
      <c r="J1192" s="5"/>
      <c r="K1192" s="2"/>
      <c r="L1192" s="1"/>
      <c r="M1192" s="1"/>
      <c r="N1192" s="1"/>
      <c r="O1192" s="3"/>
      <c r="P1192" s="4"/>
      <c r="Q1192" s="4"/>
      <c r="R1192" s="4"/>
      <c r="S1192" s="4"/>
      <c r="T1192" s="4"/>
      <c r="U1192" s="4"/>
      <c r="V1192" s="4"/>
      <c r="W1192" s="4"/>
      <c r="X1192" s="4"/>
      <c r="Y1192" s="4"/>
    </row>
    <row r="1193" spans="2:25" ht="12.75" customHeight="1">
      <c r="B1193" s="15"/>
      <c r="C1193" s="24"/>
      <c r="E1193" s="14"/>
      <c r="F1193" s="32"/>
      <c r="G1193" s="16"/>
      <c r="H1193" s="40"/>
      <c r="J1193" s="5"/>
      <c r="K1193" s="2"/>
      <c r="L1193" s="1"/>
      <c r="M1193" s="1"/>
      <c r="N1193" s="1"/>
      <c r="O1193" s="3"/>
      <c r="P1193" s="4"/>
      <c r="Q1193" s="4"/>
      <c r="R1193" s="4"/>
      <c r="S1193" s="4"/>
      <c r="T1193" s="4"/>
      <c r="U1193" s="4"/>
      <c r="V1193" s="4"/>
      <c r="W1193" s="4"/>
      <c r="X1193" s="4"/>
      <c r="Y1193" s="4"/>
    </row>
    <row r="1194" spans="2:25" ht="12.75" customHeight="1">
      <c r="B1194" s="15"/>
      <c r="C1194" s="24"/>
      <c r="E1194" s="14"/>
      <c r="F1194" s="32"/>
      <c r="G1194" s="16"/>
      <c r="H1194" s="40"/>
      <c r="J1194" s="5"/>
      <c r="K1194" s="2"/>
      <c r="L1194" s="1"/>
      <c r="M1194" s="1"/>
      <c r="N1194" s="1"/>
      <c r="O1194" s="3"/>
      <c r="P1194" s="4"/>
      <c r="Q1194" s="4"/>
      <c r="R1194" s="4"/>
      <c r="S1194" s="4"/>
      <c r="T1194" s="4"/>
      <c r="U1194" s="4"/>
      <c r="V1194" s="4"/>
      <c r="W1194" s="4"/>
      <c r="X1194" s="4"/>
      <c r="Y1194" s="4"/>
    </row>
    <row r="1195" spans="2:25" ht="12.75" customHeight="1">
      <c r="B1195" s="15"/>
      <c r="C1195" s="24"/>
      <c r="E1195" s="14"/>
      <c r="F1195" s="32"/>
      <c r="G1195" s="16"/>
      <c r="H1195" s="40"/>
      <c r="J1195" s="5"/>
      <c r="K1195" s="2"/>
      <c r="L1195" s="1"/>
      <c r="M1195" s="1"/>
      <c r="N1195" s="1"/>
      <c r="O1195" s="3"/>
      <c r="P1195" s="4"/>
      <c r="Q1195" s="4"/>
      <c r="R1195" s="4"/>
      <c r="S1195" s="4"/>
      <c r="T1195" s="4"/>
      <c r="U1195" s="4"/>
      <c r="V1195" s="4"/>
      <c r="W1195" s="4"/>
      <c r="X1195" s="4"/>
      <c r="Y1195" s="4"/>
    </row>
    <row r="1196" spans="2:25" ht="12.75" customHeight="1">
      <c r="B1196" s="15"/>
      <c r="C1196" s="24"/>
      <c r="E1196" s="14"/>
      <c r="F1196" s="32"/>
      <c r="G1196" s="16"/>
      <c r="H1196" s="40"/>
      <c r="J1196" s="5"/>
      <c r="K1196" s="2"/>
      <c r="L1196" s="1"/>
      <c r="M1196" s="1"/>
      <c r="N1196" s="1"/>
      <c r="O1196" s="3"/>
      <c r="P1196" s="4"/>
      <c r="Q1196" s="4"/>
      <c r="R1196" s="4"/>
      <c r="S1196" s="4"/>
      <c r="T1196" s="4"/>
      <c r="U1196" s="4"/>
      <c r="V1196" s="4"/>
      <c r="W1196" s="4"/>
      <c r="X1196" s="4"/>
      <c r="Y1196" s="4"/>
    </row>
    <row r="1197" spans="2:25" ht="12.75" customHeight="1">
      <c r="B1197" s="15"/>
      <c r="C1197" s="24"/>
      <c r="E1197" s="14"/>
      <c r="F1197" s="32"/>
      <c r="G1197" s="16"/>
      <c r="H1197" s="40"/>
      <c r="J1197" s="5"/>
      <c r="K1197" s="2"/>
      <c r="L1197" s="1"/>
      <c r="M1197" s="1"/>
      <c r="N1197" s="1"/>
      <c r="O1197" s="3"/>
      <c r="P1197" s="4"/>
      <c r="Q1197" s="4"/>
      <c r="R1197" s="4"/>
      <c r="S1197" s="4"/>
      <c r="T1197" s="4"/>
      <c r="U1197" s="4"/>
      <c r="V1197" s="4"/>
      <c r="W1197" s="4"/>
      <c r="X1197" s="4"/>
      <c r="Y1197" s="4"/>
    </row>
    <row r="1198" spans="2:25" ht="12.75" customHeight="1">
      <c r="B1198" s="15"/>
      <c r="C1198" s="24"/>
      <c r="E1198" s="14"/>
      <c r="F1198" s="32"/>
      <c r="G1198" s="16"/>
      <c r="H1198" s="40"/>
      <c r="J1198" s="5"/>
      <c r="K1198" s="2"/>
      <c r="L1198" s="1"/>
      <c r="M1198" s="1"/>
      <c r="N1198" s="1"/>
      <c r="O1198" s="3"/>
      <c r="P1198" s="4"/>
      <c r="Q1198" s="4"/>
      <c r="R1198" s="4"/>
      <c r="S1198" s="4"/>
      <c r="T1198" s="4"/>
      <c r="U1198" s="4"/>
      <c r="V1198" s="4"/>
      <c r="W1198" s="4"/>
      <c r="X1198" s="4"/>
      <c r="Y1198" s="4"/>
    </row>
    <row r="1199" spans="2:25" ht="12.75" customHeight="1">
      <c r="B1199" s="15"/>
      <c r="C1199" s="24"/>
      <c r="E1199" s="14"/>
      <c r="F1199" s="32"/>
      <c r="G1199" s="16"/>
      <c r="H1199" s="40"/>
      <c r="J1199" s="5"/>
      <c r="K1199" s="2"/>
      <c r="L1199" s="1"/>
      <c r="M1199" s="1"/>
      <c r="N1199" s="1"/>
      <c r="O1199" s="3"/>
      <c r="P1199" s="4"/>
      <c r="Q1199" s="4"/>
      <c r="R1199" s="4"/>
      <c r="S1199" s="4"/>
      <c r="T1199" s="4"/>
      <c r="U1199" s="4"/>
      <c r="V1199" s="4"/>
      <c r="W1199" s="4"/>
      <c r="X1199" s="4"/>
      <c r="Y1199" s="4"/>
    </row>
    <row r="1200" spans="2:25" ht="12.75" customHeight="1">
      <c r="B1200" s="15"/>
      <c r="C1200" s="24"/>
      <c r="E1200" s="14"/>
      <c r="F1200" s="32"/>
      <c r="G1200" s="16"/>
      <c r="H1200" s="40"/>
      <c r="J1200" s="5"/>
      <c r="K1200" s="2"/>
      <c r="L1200" s="1"/>
      <c r="M1200" s="1"/>
      <c r="N1200" s="1"/>
      <c r="O1200" s="3"/>
      <c r="P1200" s="4"/>
      <c r="Q1200" s="4"/>
      <c r="R1200" s="4"/>
      <c r="S1200" s="4"/>
      <c r="T1200" s="4"/>
      <c r="U1200" s="4"/>
      <c r="V1200" s="4"/>
      <c r="W1200" s="4"/>
      <c r="X1200" s="4"/>
      <c r="Y1200" s="4"/>
    </row>
    <row r="1201" spans="2:25" ht="12.75" customHeight="1">
      <c r="B1201" s="15"/>
      <c r="C1201" s="24"/>
      <c r="E1201" s="14"/>
      <c r="F1201" s="32"/>
      <c r="G1201" s="16"/>
      <c r="H1201" s="40"/>
      <c r="J1201" s="5"/>
      <c r="K1201" s="2"/>
      <c r="L1201" s="1"/>
      <c r="M1201" s="1"/>
      <c r="N1201" s="1"/>
      <c r="O1201" s="3"/>
      <c r="P1201" s="4"/>
      <c r="Q1201" s="4"/>
      <c r="R1201" s="4"/>
      <c r="S1201" s="4"/>
      <c r="T1201" s="4"/>
      <c r="U1201" s="4"/>
      <c r="V1201" s="4"/>
      <c r="W1201" s="4"/>
      <c r="X1201" s="4"/>
      <c r="Y1201" s="4"/>
    </row>
    <row r="1202" spans="2:25" ht="12.75" customHeight="1">
      <c r="B1202" s="15"/>
      <c r="C1202" s="24"/>
      <c r="E1202" s="14"/>
      <c r="F1202" s="32"/>
      <c r="G1202" s="16"/>
      <c r="H1202" s="40"/>
      <c r="J1202" s="5"/>
      <c r="K1202" s="2"/>
      <c r="L1202" s="1"/>
      <c r="M1202" s="1"/>
      <c r="N1202" s="1"/>
      <c r="O1202" s="3"/>
      <c r="P1202" s="4"/>
      <c r="Q1202" s="4"/>
      <c r="R1202" s="4"/>
      <c r="S1202" s="4"/>
      <c r="T1202" s="4"/>
      <c r="U1202" s="4"/>
      <c r="V1202" s="4"/>
      <c r="W1202" s="4"/>
      <c r="X1202" s="4"/>
      <c r="Y1202" s="4"/>
    </row>
    <row r="1203" spans="2:25" ht="12.75" customHeight="1">
      <c r="B1203" s="15"/>
      <c r="C1203" s="24"/>
      <c r="E1203" s="14"/>
      <c r="F1203" s="32"/>
      <c r="G1203" s="16"/>
      <c r="H1203" s="40"/>
      <c r="J1203" s="5"/>
      <c r="K1203" s="2"/>
      <c r="L1203" s="1"/>
      <c r="M1203" s="1"/>
      <c r="N1203" s="1"/>
      <c r="O1203" s="3"/>
      <c r="P1203" s="4"/>
      <c r="Q1203" s="4"/>
      <c r="R1203" s="4"/>
      <c r="S1203" s="4"/>
      <c r="T1203" s="4"/>
      <c r="U1203" s="4"/>
      <c r="V1203" s="4"/>
      <c r="W1203" s="4"/>
      <c r="X1203" s="4"/>
      <c r="Y1203" s="4"/>
    </row>
    <row r="1204" spans="2:25" ht="12.75" customHeight="1">
      <c r="B1204" s="15"/>
      <c r="C1204" s="24"/>
      <c r="E1204" s="14"/>
      <c r="F1204" s="32"/>
      <c r="G1204" s="16"/>
      <c r="H1204" s="40"/>
      <c r="J1204" s="5"/>
      <c r="K1204" s="2"/>
      <c r="L1204" s="1"/>
      <c r="M1204" s="1"/>
      <c r="N1204" s="1"/>
      <c r="O1204" s="3"/>
      <c r="P1204" s="4"/>
      <c r="Q1204" s="4"/>
      <c r="R1204" s="4"/>
      <c r="S1204" s="4"/>
      <c r="T1204" s="4"/>
      <c r="U1204" s="4"/>
      <c r="V1204" s="4"/>
      <c r="W1204" s="4"/>
      <c r="X1204" s="4"/>
      <c r="Y1204" s="4"/>
    </row>
    <row r="1205" spans="2:25" ht="12.75" customHeight="1">
      <c r="B1205" s="15"/>
      <c r="C1205" s="24"/>
      <c r="E1205" s="14"/>
      <c r="F1205" s="32"/>
      <c r="G1205" s="16"/>
      <c r="H1205" s="40"/>
      <c r="J1205" s="5"/>
      <c r="K1205" s="2"/>
      <c r="L1205" s="1"/>
      <c r="M1205" s="1"/>
      <c r="N1205" s="1"/>
      <c r="O1205" s="3"/>
      <c r="P1205" s="4"/>
      <c r="Q1205" s="4"/>
      <c r="R1205" s="4"/>
      <c r="S1205" s="4"/>
      <c r="T1205" s="4"/>
      <c r="U1205" s="4"/>
      <c r="V1205" s="4"/>
      <c r="W1205" s="4"/>
      <c r="X1205" s="4"/>
      <c r="Y1205" s="4"/>
    </row>
    <row r="1206" spans="2:25" ht="12.75" customHeight="1">
      <c r="B1206" s="15"/>
      <c r="C1206" s="24"/>
      <c r="E1206" s="14"/>
      <c r="F1206" s="32"/>
      <c r="G1206" s="16"/>
      <c r="H1206" s="40"/>
      <c r="J1206" s="5"/>
      <c r="K1206" s="2"/>
      <c r="L1206" s="1"/>
      <c r="M1206" s="1"/>
      <c r="N1206" s="1"/>
      <c r="O1206" s="3"/>
      <c r="P1206" s="4"/>
      <c r="Q1206" s="4"/>
      <c r="R1206" s="4"/>
      <c r="S1206" s="4"/>
      <c r="T1206" s="4"/>
      <c r="U1206" s="4"/>
      <c r="V1206" s="4"/>
      <c r="W1206" s="4"/>
      <c r="X1206" s="4"/>
      <c r="Y1206" s="4"/>
    </row>
    <row r="1207" spans="2:25" ht="12.75" customHeight="1">
      <c r="B1207" s="15"/>
      <c r="C1207" s="24"/>
      <c r="E1207" s="14"/>
      <c r="F1207" s="32"/>
      <c r="G1207" s="16"/>
      <c r="H1207" s="40"/>
      <c r="J1207" s="5"/>
      <c r="K1207" s="2"/>
      <c r="L1207" s="1"/>
      <c r="M1207" s="1"/>
      <c r="N1207" s="1"/>
      <c r="O1207" s="3"/>
      <c r="P1207" s="4"/>
      <c r="Q1207" s="4"/>
      <c r="R1207" s="4"/>
      <c r="S1207" s="4"/>
      <c r="T1207" s="4"/>
      <c r="U1207" s="4"/>
      <c r="V1207" s="4"/>
      <c r="W1207" s="4"/>
      <c r="X1207" s="4"/>
      <c r="Y1207" s="4"/>
    </row>
    <row r="1208" spans="2:25" ht="12.75" customHeight="1">
      <c r="B1208" s="15"/>
      <c r="C1208" s="24"/>
      <c r="E1208" s="14"/>
      <c r="F1208" s="32"/>
      <c r="G1208" s="16"/>
      <c r="H1208" s="40"/>
      <c r="J1208" s="5"/>
      <c r="K1208" s="2"/>
      <c r="L1208" s="1"/>
      <c r="M1208" s="1"/>
      <c r="N1208" s="1"/>
      <c r="O1208" s="3"/>
      <c r="P1208" s="4"/>
      <c r="Q1208" s="4"/>
      <c r="R1208" s="4"/>
      <c r="S1208" s="4"/>
      <c r="T1208" s="4"/>
      <c r="U1208" s="4"/>
      <c r="V1208" s="4"/>
      <c r="W1208" s="4"/>
      <c r="X1208" s="4"/>
      <c r="Y1208" s="4"/>
    </row>
    <row r="1209" spans="2:25" ht="12.75" customHeight="1">
      <c r="B1209" s="15"/>
      <c r="C1209" s="24"/>
      <c r="E1209" s="14"/>
      <c r="F1209" s="32"/>
      <c r="G1209" s="16"/>
      <c r="H1209" s="40"/>
      <c r="J1209" s="5"/>
      <c r="K1209" s="2"/>
      <c r="L1209" s="1"/>
      <c r="M1209" s="1"/>
      <c r="N1209" s="1"/>
      <c r="O1209" s="3"/>
      <c r="P1209" s="4"/>
      <c r="Q1209" s="4"/>
      <c r="R1209" s="4"/>
      <c r="S1209" s="4"/>
      <c r="T1209" s="4"/>
      <c r="U1209" s="4"/>
      <c r="V1209" s="4"/>
      <c r="W1209" s="4"/>
      <c r="X1209" s="4"/>
      <c r="Y1209" s="4"/>
    </row>
    <row r="1210" spans="2:25" ht="12.75" customHeight="1">
      <c r="B1210" s="15"/>
      <c r="C1210" s="24"/>
      <c r="E1210" s="14"/>
      <c r="F1210" s="32"/>
      <c r="G1210" s="16"/>
      <c r="H1210" s="40"/>
      <c r="J1210" s="5"/>
      <c r="K1210" s="2"/>
      <c r="L1210" s="1"/>
      <c r="M1210" s="1"/>
      <c r="N1210" s="1"/>
      <c r="O1210" s="3"/>
      <c r="P1210" s="4"/>
      <c r="Q1210" s="4"/>
      <c r="R1210" s="4"/>
      <c r="S1210" s="4"/>
      <c r="T1210" s="4"/>
      <c r="U1210" s="4"/>
      <c r="V1210" s="4"/>
      <c r="W1210" s="4"/>
      <c r="X1210" s="4"/>
      <c r="Y1210" s="4"/>
    </row>
    <row r="1211" spans="2:25" ht="12.75" customHeight="1">
      <c r="B1211" s="15"/>
      <c r="C1211" s="24"/>
      <c r="E1211" s="14"/>
      <c r="F1211" s="32"/>
      <c r="G1211" s="16"/>
      <c r="H1211" s="40"/>
      <c r="J1211" s="5"/>
      <c r="K1211" s="2"/>
      <c r="L1211" s="1"/>
      <c r="M1211" s="1"/>
      <c r="N1211" s="1"/>
      <c r="O1211" s="3"/>
      <c r="P1211" s="4"/>
      <c r="Q1211" s="4"/>
      <c r="R1211" s="4"/>
      <c r="S1211" s="4"/>
      <c r="T1211" s="4"/>
      <c r="U1211" s="4"/>
      <c r="V1211" s="4"/>
      <c r="W1211" s="4"/>
      <c r="X1211" s="4"/>
      <c r="Y1211" s="4"/>
    </row>
    <row r="1212" spans="2:25" ht="12.75" customHeight="1">
      <c r="B1212" s="15"/>
      <c r="C1212" s="24"/>
      <c r="E1212" s="14"/>
      <c r="F1212" s="32"/>
      <c r="G1212" s="16"/>
      <c r="H1212" s="40"/>
      <c r="J1212" s="5"/>
      <c r="K1212" s="2"/>
      <c r="L1212" s="1"/>
      <c r="M1212" s="1"/>
      <c r="N1212" s="1"/>
      <c r="O1212" s="3"/>
      <c r="P1212" s="4"/>
      <c r="Q1212" s="4"/>
      <c r="R1212" s="4"/>
      <c r="S1212" s="4"/>
      <c r="T1212" s="4"/>
      <c r="U1212" s="4"/>
      <c r="V1212" s="4"/>
      <c r="W1212" s="4"/>
      <c r="X1212" s="4"/>
      <c r="Y1212" s="4"/>
    </row>
    <row r="1213" spans="2:25" ht="12.75" customHeight="1">
      <c r="B1213" s="15"/>
      <c r="C1213" s="24"/>
      <c r="E1213" s="14"/>
      <c r="F1213" s="32"/>
      <c r="G1213" s="16"/>
      <c r="H1213" s="40"/>
      <c r="J1213" s="5"/>
      <c r="K1213" s="2"/>
      <c r="L1213" s="1"/>
      <c r="M1213" s="1"/>
      <c r="N1213" s="1"/>
      <c r="O1213" s="3"/>
      <c r="P1213" s="4"/>
      <c r="Q1213" s="4"/>
      <c r="R1213" s="4"/>
      <c r="S1213" s="4"/>
      <c r="T1213" s="4"/>
      <c r="U1213" s="4"/>
      <c r="V1213" s="4"/>
      <c r="W1213" s="4"/>
      <c r="X1213" s="4"/>
      <c r="Y1213" s="4"/>
    </row>
    <row r="1214" spans="2:25" ht="12.75" customHeight="1">
      <c r="B1214" s="15"/>
      <c r="C1214" s="24"/>
      <c r="E1214" s="14"/>
      <c r="F1214" s="32"/>
      <c r="G1214" s="16"/>
      <c r="H1214" s="40"/>
      <c r="J1214" s="5"/>
      <c r="K1214" s="2"/>
      <c r="L1214" s="1"/>
      <c r="M1214" s="1"/>
      <c r="N1214" s="1"/>
      <c r="O1214" s="3"/>
      <c r="P1214" s="4"/>
      <c r="Q1214" s="4"/>
      <c r="R1214" s="4"/>
      <c r="S1214" s="4"/>
      <c r="T1214" s="4"/>
      <c r="U1214" s="4"/>
      <c r="V1214" s="4"/>
      <c r="W1214" s="4"/>
      <c r="X1214" s="4"/>
      <c r="Y1214" s="4"/>
    </row>
    <row r="1215" spans="2:25" ht="12.75" customHeight="1">
      <c r="B1215" s="15"/>
      <c r="C1215" s="24"/>
      <c r="E1215" s="14"/>
      <c r="F1215" s="32"/>
      <c r="G1215" s="16"/>
      <c r="H1215" s="40"/>
      <c r="J1215" s="5"/>
      <c r="K1215" s="2"/>
      <c r="L1215" s="1"/>
      <c r="M1215" s="1"/>
      <c r="N1215" s="1"/>
      <c r="O1215" s="3"/>
      <c r="P1215" s="4"/>
      <c r="Q1215" s="4"/>
      <c r="R1215" s="4"/>
      <c r="S1215" s="4"/>
      <c r="T1215" s="4"/>
      <c r="U1215" s="4"/>
      <c r="V1215" s="4"/>
      <c r="W1215" s="4"/>
      <c r="X1215" s="4"/>
      <c r="Y1215" s="4"/>
    </row>
    <row r="1216" spans="2:25" ht="12.75" customHeight="1">
      <c r="B1216" s="15"/>
      <c r="C1216" s="24"/>
      <c r="E1216" s="14"/>
      <c r="F1216" s="32"/>
      <c r="G1216" s="16"/>
      <c r="H1216" s="40"/>
      <c r="J1216" s="5"/>
      <c r="K1216" s="2"/>
      <c r="L1216" s="1"/>
      <c r="M1216" s="1"/>
      <c r="N1216" s="1"/>
      <c r="O1216" s="3"/>
      <c r="P1216" s="4"/>
      <c r="Q1216" s="4"/>
      <c r="R1216" s="4"/>
      <c r="S1216" s="4"/>
      <c r="T1216" s="4"/>
      <c r="U1216" s="4"/>
      <c r="V1216" s="4"/>
      <c r="W1216" s="4"/>
      <c r="X1216" s="4"/>
      <c r="Y1216" s="4"/>
    </row>
    <row r="1217" spans="2:25" ht="12.75" customHeight="1">
      <c r="B1217" s="15"/>
      <c r="C1217" s="24"/>
      <c r="E1217" s="14"/>
      <c r="F1217" s="32"/>
      <c r="G1217" s="16"/>
      <c r="H1217" s="40"/>
      <c r="J1217" s="5"/>
      <c r="K1217" s="2"/>
      <c r="L1217" s="1"/>
      <c r="M1217" s="1"/>
      <c r="N1217" s="1"/>
      <c r="O1217" s="3"/>
      <c r="P1217" s="4"/>
      <c r="Q1217" s="4"/>
      <c r="R1217" s="4"/>
      <c r="S1217" s="4"/>
      <c r="T1217" s="4"/>
      <c r="U1217" s="4"/>
      <c r="V1217" s="4"/>
      <c r="W1217" s="4"/>
      <c r="X1217" s="4"/>
      <c r="Y1217" s="4"/>
    </row>
    <row r="1218" spans="2:25" ht="12.75" customHeight="1">
      <c r="B1218" s="15"/>
      <c r="C1218" s="24"/>
      <c r="E1218" s="14"/>
      <c r="F1218" s="32"/>
      <c r="G1218" s="16"/>
      <c r="H1218" s="40"/>
      <c r="J1218" s="5"/>
      <c r="K1218" s="2"/>
      <c r="L1218" s="1"/>
      <c r="M1218" s="1"/>
      <c r="N1218" s="1"/>
      <c r="O1218" s="3"/>
      <c r="P1218" s="4"/>
      <c r="Q1218" s="4"/>
      <c r="R1218" s="4"/>
      <c r="S1218" s="4"/>
      <c r="T1218" s="4"/>
      <c r="U1218" s="4"/>
      <c r="V1218" s="4"/>
      <c r="W1218" s="4"/>
      <c r="X1218" s="4"/>
      <c r="Y1218" s="4"/>
    </row>
    <row r="1219" spans="2:25" ht="12.75" customHeight="1">
      <c r="B1219" s="15"/>
      <c r="C1219" s="24"/>
      <c r="E1219" s="14"/>
      <c r="F1219" s="32"/>
      <c r="G1219" s="16"/>
      <c r="H1219" s="40"/>
      <c r="J1219" s="5"/>
      <c r="K1219" s="2"/>
      <c r="L1219" s="1"/>
      <c r="M1219" s="1"/>
      <c r="N1219" s="1"/>
      <c r="O1219" s="3"/>
      <c r="P1219" s="4"/>
      <c r="Q1219" s="4"/>
      <c r="R1219" s="4"/>
      <c r="S1219" s="4"/>
      <c r="T1219" s="4"/>
      <c r="U1219" s="4"/>
      <c r="V1219" s="4"/>
      <c r="W1219" s="4"/>
      <c r="X1219" s="4"/>
      <c r="Y1219" s="4"/>
    </row>
    <row r="1220" spans="2:25" ht="12.75" customHeight="1">
      <c r="B1220" s="15"/>
      <c r="C1220" s="24"/>
      <c r="E1220" s="14"/>
      <c r="F1220" s="32"/>
      <c r="G1220" s="16"/>
      <c r="H1220" s="40"/>
      <c r="J1220" s="5"/>
      <c r="K1220" s="2"/>
      <c r="L1220" s="1"/>
      <c r="M1220" s="1"/>
      <c r="N1220" s="1"/>
      <c r="O1220" s="3"/>
      <c r="P1220" s="4"/>
      <c r="Q1220" s="4"/>
      <c r="R1220" s="4"/>
      <c r="S1220" s="4"/>
      <c r="T1220" s="4"/>
      <c r="U1220" s="4"/>
      <c r="V1220" s="4"/>
      <c r="W1220" s="4"/>
      <c r="X1220" s="4"/>
      <c r="Y1220" s="4"/>
    </row>
    <row r="1221" spans="2:25" ht="12.75" customHeight="1">
      <c r="B1221" s="15"/>
      <c r="C1221" s="24"/>
      <c r="E1221" s="14"/>
      <c r="F1221" s="32"/>
      <c r="G1221" s="16"/>
      <c r="H1221" s="40"/>
      <c r="J1221" s="5"/>
      <c r="K1221" s="2"/>
      <c r="L1221" s="1"/>
      <c r="M1221" s="1"/>
      <c r="N1221" s="1"/>
      <c r="O1221" s="3"/>
      <c r="P1221" s="4"/>
      <c r="Q1221" s="4"/>
      <c r="R1221" s="4"/>
      <c r="S1221" s="4"/>
      <c r="T1221" s="4"/>
      <c r="U1221" s="4"/>
      <c r="V1221" s="4"/>
      <c r="W1221" s="4"/>
      <c r="X1221" s="4"/>
      <c r="Y1221" s="4"/>
    </row>
    <row r="1222" spans="2:25" ht="12.75" customHeight="1">
      <c r="B1222" s="15"/>
      <c r="C1222" s="24"/>
      <c r="E1222" s="14"/>
      <c r="F1222" s="32"/>
      <c r="G1222" s="16"/>
      <c r="H1222" s="40"/>
      <c r="J1222" s="5"/>
      <c r="K1222" s="2"/>
      <c r="L1222" s="1"/>
      <c r="M1222" s="1"/>
      <c r="N1222" s="1"/>
      <c r="O1222" s="3"/>
      <c r="P1222" s="4"/>
      <c r="Q1222" s="4"/>
      <c r="R1222" s="4"/>
      <c r="S1222" s="4"/>
      <c r="T1222" s="4"/>
      <c r="U1222" s="4"/>
      <c r="V1222" s="4"/>
      <c r="W1222" s="4"/>
      <c r="X1222" s="4"/>
      <c r="Y1222" s="4"/>
    </row>
    <row r="1223" spans="2:25" ht="12.75" customHeight="1">
      <c r="B1223" s="15"/>
      <c r="C1223" s="24"/>
      <c r="E1223" s="14"/>
      <c r="F1223" s="32"/>
      <c r="G1223" s="16"/>
      <c r="H1223" s="40"/>
      <c r="J1223" s="5"/>
      <c r="K1223" s="2"/>
      <c r="L1223" s="1"/>
      <c r="M1223" s="1"/>
      <c r="N1223" s="1"/>
      <c r="O1223" s="3"/>
      <c r="P1223" s="4"/>
      <c r="Q1223" s="4"/>
      <c r="R1223" s="4"/>
      <c r="S1223" s="4"/>
      <c r="T1223" s="4"/>
      <c r="U1223" s="4"/>
      <c r="V1223" s="4"/>
      <c r="W1223" s="4"/>
      <c r="X1223" s="4"/>
      <c r="Y1223" s="4"/>
    </row>
    <row r="1224" spans="2:25" ht="12.75" customHeight="1">
      <c r="B1224" s="15"/>
      <c r="C1224" s="24"/>
      <c r="E1224" s="14"/>
      <c r="F1224" s="32"/>
      <c r="G1224" s="16"/>
      <c r="H1224" s="40"/>
      <c r="J1224" s="5"/>
      <c r="K1224" s="2"/>
      <c r="L1224" s="1"/>
      <c r="M1224" s="1"/>
      <c r="N1224" s="1"/>
      <c r="O1224" s="3"/>
      <c r="P1224" s="4"/>
      <c r="Q1224" s="4"/>
      <c r="R1224" s="4"/>
      <c r="S1224" s="4"/>
      <c r="T1224" s="4"/>
      <c r="U1224" s="4"/>
      <c r="V1224" s="4"/>
      <c r="W1224" s="4"/>
      <c r="X1224" s="4"/>
      <c r="Y1224" s="4"/>
    </row>
    <row r="1225" spans="2:25" ht="12.75" customHeight="1">
      <c r="B1225" s="15"/>
      <c r="C1225" s="24"/>
      <c r="E1225" s="14"/>
      <c r="F1225" s="32"/>
      <c r="G1225" s="16"/>
      <c r="H1225" s="40"/>
      <c r="J1225" s="5"/>
      <c r="K1225" s="2"/>
      <c r="L1225" s="1"/>
      <c r="M1225" s="1"/>
      <c r="N1225" s="1"/>
      <c r="O1225" s="3"/>
      <c r="P1225" s="4"/>
      <c r="Q1225" s="4"/>
      <c r="R1225" s="4"/>
      <c r="S1225" s="4"/>
      <c r="T1225" s="4"/>
      <c r="U1225" s="4"/>
      <c r="V1225" s="4"/>
      <c r="W1225" s="4"/>
      <c r="X1225" s="4"/>
      <c r="Y1225" s="4"/>
    </row>
    <row r="1226" spans="2:25" ht="12.75" customHeight="1">
      <c r="B1226" s="15"/>
      <c r="C1226" s="24"/>
      <c r="E1226" s="14"/>
      <c r="F1226" s="32"/>
      <c r="G1226" s="16"/>
      <c r="H1226" s="40"/>
      <c r="J1226" s="5"/>
      <c r="K1226" s="2"/>
      <c r="L1226" s="1"/>
      <c r="M1226" s="1"/>
      <c r="N1226" s="1"/>
      <c r="O1226" s="3"/>
      <c r="P1226" s="4"/>
      <c r="Q1226" s="4"/>
      <c r="R1226" s="4"/>
      <c r="S1226" s="4"/>
      <c r="T1226" s="4"/>
      <c r="U1226" s="4"/>
      <c r="V1226" s="4"/>
      <c r="W1226" s="4"/>
      <c r="X1226" s="4"/>
      <c r="Y1226" s="4"/>
    </row>
    <row r="1227" spans="2:25" ht="12.75" customHeight="1">
      <c r="B1227" s="15"/>
      <c r="C1227" s="24"/>
      <c r="E1227" s="14"/>
      <c r="F1227" s="32"/>
      <c r="G1227" s="16"/>
      <c r="H1227" s="40"/>
      <c r="J1227" s="5"/>
      <c r="K1227" s="2"/>
      <c r="L1227" s="1"/>
      <c r="M1227" s="1"/>
      <c r="N1227" s="1"/>
      <c r="O1227" s="3"/>
      <c r="P1227" s="4"/>
      <c r="Q1227" s="4"/>
      <c r="R1227" s="4"/>
      <c r="S1227" s="4"/>
      <c r="T1227" s="4"/>
      <c r="U1227" s="4"/>
      <c r="V1227" s="4"/>
      <c r="W1227" s="4"/>
      <c r="X1227" s="4"/>
      <c r="Y1227" s="4"/>
    </row>
    <row r="1228" spans="2:25" ht="12.75" customHeight="1">
      <c r="B1228" s="15"/>
      <c r="C1228" s="24"/>
      <c r="E1228" s="14"/>
      <c r="F1228" s="32"/>
      <c r="G1228" s="16"/>
      <c r="H1228" s="40"/>
      <c r="J1228" s="5"/>
      <c r="K1228" s="2"/>
      <c r="L1228" s="1"/>
      <c r="M1228" s="1"/>
      <c r="N1228" s="1"/>
      <c r="O1228" s="3"/>
      <c r="P1228" s="4"/>
      <c r="Q1228" s="4"/>
      <c r="R1228" s="4"/>
      <c r="S1228" s="4"/>
      <c r="T1228" s="4"/>
      <c r="U1228" s="4"/>
      <c r="V1228" s="4"/>
      <c r="W1228" s="4"/>
      <c r="X1228" s="4"/>
      <c r="Y1228" s="4"/>
    </row>
    <row r="1229" spans="2:25" ht="12.75" customHeight="1">
      <c r="B1229" s="15"/>
      <c r="C1229" s="24"/>
      <c r="E1229" s="14"/>
      <c r="F1229" s="32"/>
      <c r="G1229" s="16"/>
      <c r="H1229" s="40"/>
      <c r="J1229" s="5"/>
      <c r="K1229" s="2"/>
      <c r="L1229" s="1"/>
      <c r="M1229" s="1"/>
      <c r="N1229" s="1"/>
      <c r="O1229" s="3"/>
      <c r="P1229" s="4"/>
      <c r="Q1229" s="4"/>
      <c r="R1229" s="4"/>
      <c r="S1229" s="4"/>
      <c r="T1229" s="4"/>
      <c r="U1229" s="4"/>
      <c r="V1229" s="4"/>
      <c r="W1229" s="4"/>
      <c r="X1229" s="4"/>
      <c r="Y1229" s="4"/>
    </row>
    <row r="1230" spans="2:25" ht="12.75" customHeight="1">
      <c r="B1230" s="15"/>
      <c r="C1230" s="24"/>
      <c r="E1230" s="14"/>
      <c r="F1230" s="32"/>
      <c r="G1230" s="16"/>
      <c r="H1230" s="40"/>
      <c r="J1230" s="5"/>
      <c r="K1230" s="2"/>
      <c r="L1230" s="1"/>
      <c r="M1230" s="1"/>
      <c r="N1230" s="1"/>
      <c r="O1230" s="3"/>
      <c r="P1230" s="4"/>
      <c r="Q1230" s="4"/>
      <c r="R1230" s="4"/>
      <c r="S1230" s="4"/>
      <c r="T1230" s="4"/>
      <c r="U1230" s="4"/>
      <c r="V1230" s="4"/>
      <c r="W1230" s="4"/>
      <c r="X1230" s="4"/>
      <c r="Y1230" s="4"/>
    </row>
    <row r="1231" spans="2:25" ht="12.75" customHeight="1">
      <c r="B1231" s="15"/>
      <c r="C1231" s="24"/>
      <c r="E1231" s="14"/>
      <c r="F1231" s="32"/>
      <c r="G1231" s="16"/>
      <c r="H1231" s="40"/>
      <c r="J1231" s="5"/>
      <c r="K1231" s="2"/>
      <c r="L1231" s="1"/>
      <c r="M1231" s="1"/>
      <c r="N1231" s="1"/>
      <c r="O1231" s="3"/>
      <c r="P1231" s="4"/>
      <c r="Q1231" s="4"/>
      <c r="R1231" s="4"/>
      <c r="S1231" s="4"/>
      <c r="T1231" s="4"/>
      <c r="U1231" s="4"/>
      <c r="V1231" s="4"/>
      <c r="W1231" s="4"/>
      <c r="X1231" s="4"/>
      <c r="Y1231" s="4"/>
    </row>
    <row r="1232" spans="2:25" ht="12.75" customHeight="1">
      <c r="B1232" s="15"/>
      <c r="C1232" s="24"/>
      <c r="E1232" s="14"/>
      <c r="F1232" s="32"/>
      <c r="G1232" s="16"/>
      <c r="H1232" s="40"/>
      <c r="J1232" s="5"/>
      <c r="K1232" s="2"/>
      <c r="L1232" s="1"/>
      <c r="M1232" s="1"/>
      <c r="N1232" s="1"/>
      <c r="O1232" s="3"/>
      <c r="P1232" s="4"/>
      <c r="Q1232" s="4"/>
      <c r="R1232" s="4"/>
      <c r="S1232" s="4"/>
      <c r="T1232" s="4"/>
      <c r="U1232" s="4"/>
      <c r="V1232" s="4"/>
      <c r="W1232" s="4"/>
      <c r="X1232" s="4"/>
      <c r="Y1232" s="4"/>
    </row>
    <row r="1233" spans="2:25" ht="12.75" customHeight="1">
      <c r="B1233" s="15"/>
      <c r="C1233" s="24"/>
      <c r="E1233" s="14"/>
      <c r="F1233" s="32"/>
      <c r="G1233" s="16"/>
      <c r="H1233" s="40"/>
      <c r="J1233" s="5"/>
      <c r="K1233" s="2"/>
      <c r="L1233" s="1"/>
      <c r="M1233" s="1"/>
      <c r="N1233" s="1"/>
      <c r="O1233" s="3"/>
      <c r="P1233" s="4"/>
      <c r="Q1233" s="4"/>
      <c r="R1233" s="4"/>
      <c r="S1233" s="4"/>
      <c r="T1233" s="4"/>
      <c r="U1233" s="4"/>
      <c r="V1233" s="4"/>
      <c r="W1233" s="4"/>
      <c r="X1233" s="4"/>
      <c r="Y1233" s="4"/>
    </row>
    <row r="1234" spans="2:25" ht="12.75" customHeight="1">
      <c r="B1234" s="15"/>
      <c r="C1234" s="24"/>
      <c r="E1234" s="14"/>
      <c r="F1234" s="32"/>
      <c r="G1234" s="16"/>
      <c r="H1234" s="40"/>
      <c r="J1234" s="5"/>
      <c r="K1234" s="2"/>
      <c r="L1234" s="1"/>
      <c r="M1234" s="1"/>
      <c r="N1234" s="1"/>
      <c r="O1234" s="3"/>
      <c r="P1234" s="4"/>
      <c r="Q1234" s="4"/>
      <c r="R1234" s="4"/>
      <c r="S1234" s="4"/>
      <c r="T1234" s="4"/>
      <c r="U1234" s="4"/>
      <c r="V1234" s="4"/>
      <c r="W1234" s="4"/>
      <c r="X1234" s="4"/>
      <c r="Y1234" s="4"/>
    </row>
    <row r="1235" spans="2:25" ht="12.75" customHeight="1">
      <c r="B1235" s="15"/>
      <c r="C1235" s="24"/>
      <c r="E1235" s="14"/>
      <c r="F1235" s="32"/>
      <c r="G1235" s="16"/>
      <c r="H1235" s="40"/>
      <c r="J1235" s="5"/>
      <c r="K1235" s="2"/>
      <c r="L1235" s="1"/>
      <c r="M1235" s="1"/>
      <c r="N1235" s="1"/>
      <c r="O1235" s="3"/>
      <c r="P1235" s="4"/>
      <c r="Q1235" s="4"/>
      <c r="R1235" s="4"/>
      <c r="S1235" s="4"/>
      <c r="T1235" s="4"/>
      <c r="U1235" s="4"/>
      <c r="V1235" s="4"/>
      <c r="W1235" s="4"/>
      <c r="X1235" s="4"/>
      <c r="Y1235" s="4"/>
    </row>
    <row r="1236" spans="2:25" ht="12.75" customHeight="1">
      <c r="B1236" s="15"/>
      <c r="C1236" s="24"/>
      <c r="E1236" s="14"/>
      <c r="F1236" s="32"/>
      <c r="G1236" s="16"/>
      <c r="H1236" s="40"/>
      <c r="J1236" s="5"/>
      <c r="K1236" s="2"/>
      <c r="L1236" s="1"/>
      <c r="M1236" s="1"/>
      <c r="N1236" s="1"/>
      <c r="O1236" s="3"/>
      <c r="P1236" s="4"/>
      <c r="Q1236" s="4"/>
      <c r="R1236" s="4"/>
      <c r="S1236" s="4"/>
      <c r="T1236" s="4"/>
      <c r="U1236" s="4"/>
      <c r="V1236" s="4"/>
      <c r="W1236" s="4"/>
      <c r="X1236" s="4"/>
      <c r="Y1236" s="4"/>
    </row>
    <row r="1237" spans="2:25" ht="12.75" customHeight="1">
      <c r="B1237" s="15"/>
      <c r="C1237" s="24"/>
      <c r="E1237" s="14"/>
      <c r="F1237" s="32"/>
      <c r="G1237" s="16"/>
      <c r="H1237" s="40"/>
      <c r="J1237" s="5"/>
      <c r="K1237" s="2"/>
      <c r="L1237" s="1"/>
      <c r="M1237" s="1"/>
      <c r="N1237" s="1"/>
      <c r="O1237" s="3"/>
      <c r="P1237" s="4"/>
      <c r="Q1237" s="4"/>
      <c r="R1237" s="4"/>
      <c r="S1237" s="4"/>
      <c r="T1237" s="4"/>
      <c r="U1237" s="4"/>
      <c r="V1237" s="4"/>
      <c r="W1237" s="4"/>
      <c r="X1237" s="4"/>
      <c r="Y1237" s="4"/>
    </row>
    <row r="1238" spans="2:25" ht="12.75" customHeight="1">
      <c r="B1238" s="15"/>
      <c r="C1238" s="24"/>
      <c r="E1238" s="14"/>
      <c r="F1238" s="32"/>
      <c r="G1238" s="16"/>
      <c r="H1238" s="40"/>
      <c r="J1238" s="5"/>
      <c r="K1238" s="2"/>
      <c r="L1238" s="1"/>
      <c r="M1238" s="1"/>
      <c r="N1238" s="1"/>
      <c r="O1238" s="3"/>
      <c r="P1238" s="4"/>
      <c r="Q1238" s="4"/>
      <c r="R1238" s="4"/>
      <c r="S1238" s="4"/>
      <c r="T1238" s="4"/>
      <c r="U1238" s="4"/>
      <c r="V1238" s="4"/>
      <c r="W1238" s="4"/>
      <c r="X1238" s="4"/>
      <c r="Y1238" s="4"/>
    </row>
    <row r="1239" spans="2:25" ht="12.75" customHeight="1">
      <c r="B1239" s="15"/>
      <c r="C1239" s="24"/>
      <c r="E1239" s="14"/>
      <c r="F1239" s="32"/>
      <c r="G1239" s="16"/>
      <c r="H1239" s="40"/>
      <c r="J1239" s="5"/>
      <c r="K1239" s="2"/>
      <c r="L1239" s="1"/>
      <c r="M1239" s="1"/>
      <c r="N1239" s="1"/>
      <c r="O1239" s="3"/>
      <c r="P1239" s="4"/>
      <c r="Q1239" s="4"/>
      <c r="R1239" s="4"/>
      <c r="S1239" s="4"/>
      <c r="T1239" s="4"/>
      <c r="U1239" s="4"/>
      <c r="V1239" s="4"/>
      <c r="W1239" s="4"/>
      <c r="X1239" s="4"/>
      <c r="Y1239" s="4"/>
    </row>
    <row r="1240" spans="2:25" ht="12.75" customHeight="1">
      <c r="B1240" s="15"/>
      <c r="C1240" s="24"/>
      <c r="E1240" s="14"/>
      <c r="F1240" s="32"/>
      <c r="G1240" s="16"/>
      <c r="H1240" s="40"/>
      <c r="J1240" s="5"/>
      <c r="K1240" s="2"/>
      <c r="L1240" s="1"/>
      <c r="M1240" s="1"/>
      <c r="N1240" s="1"/>
      <c r="O1240" s="3"/>
      <c r="P1240" s="4"/>
      <c r="Q1240" s="4"/>
      <c r="R1240" s="4"/>
      <c r="S1240" s="4"/>
      <c r="T1240" s="4"/>
      <c r="U1240" s="4"/>
      <c r="V1240" s="4"/>
      <c r="W1240" s="4"/>
      <c r="X1240" s="4"/>
      <c r="Y1240" s="4"/>
    </row>
    <row r="1241" spans="2:25" ht="12.75" customHeight="1">
      <c r="B1241" s="15"/>
      <c r="C1241" s="24"/>
      <c r="E1241" s="14"/>
      <c r="F1241" s="32"/>
      <c r="G1241" s="16"/>
      <c r="H1241" s="40"/>
      <c r="J1241" s="5"/>
      <c r="K1241" s="2"/>
      <c r="L1241" s="1"/>
      <c r="M1241" s="1"/>
      <c r="N1241" s="1"/>
      <c r="O1241" s="3"/>
      <c r="P1241" s="4"/>
      <c r="Q1241" s="4"/>
      <c r="R1241" s="4"/>
      <c r="S1241" s="4"/>
      <c r="T1241" s="4"/>
      <c r="U1241" s="4"/>
      <c r="V1241" s="4"/>
      <c r="W1241" s="4"/>
      <c r="X1241" s="4"/>
      <c r="Y1241" s="4"/>
    </row>
    <row r="1242" spans="2:25" ht="15" customHeight="1">
      <c r="B1242" s="15"/>
      <c r="C1242" s="24"/>
      <c r="E1242" s="14"/>
      <c r="F1242" s="32"/>
      <c r="G1242" s="16"/>
      <c r="H1242" s="40"/>
      <c r="J1242" s="5"/>
      <c r="K1242" s="2"/>
      <c r="L1242" s="1"/>
      <c r="M1242" s="1"/>
      <c r="N1242" s="1"/>
    </row>
    <row r="1243" spans="2:25" ht="15" customHeight="1">
      <c r="B1243" s="15"/>
      <c r="C1243" s="24"/>
      <c r="E1243" s="14"/>
      <c r="F1243" s="32"/>
      <c r="G1243" s="16"/>
      <c r="H1243" s="40"/>
      <c r="J1243" s="5"/>
      <c r="K1243" s="2"/>
      <c r="L1243" s="1"/>
      <c r="M1243" s="1"/>
      <c r="N1243" s="1"/>
    </row>
    <row r="1244" spans="2:25" ht="15" customHeight="1">
      <c r="B1244" s="15"/>
      <c r="C1244" s="24"/>
      <c r="E1244" s="14"/>
      <c r="F1244" s="32"/>
      <c r="G1244" s="16"/>
      <c r="H1244" s="40"/>
      <c r="J1244" s="5"/>
      <c r="K1244" s="2"/>
      <c r="L1244" s="1"/>
      <c r="M1244" s="1"/>
      <c r="N1244" s="1"/>
    </row>
    <row r="1245" spans="2:25" ht="15" customHeight="1">
      <c r="B1245" s="15"/>
      <c r="C1245" s="24"/>
      <c r="E1245" s="14"/>
      <c r="F1245" s="32"/>
      <c r="G1245" s="16"/>
      <c r="H1245" s="40"/>
      <c r="J1245" s="5"/>
      <c r="K1245" s="2"/>
      <c r="L1245" s="1"/>
      <c r="M1245" s="1"/>
      <c r="N1245" s="1"/>
    </row>
  </sheetData>
  <mergeCells count="60">
    <mergeCell ref="F291:G291"/>
    <mergeCell ref="D287:E287"/>
    <mergeCell ref="F287:G287"/>
    <mergeCell ref="H287:I287"/>
    <mergeCell ref="J287:K287"/>
    <mergeCell ref="F289:G290"/>
    <mergeCell ref="A292:N292"/>
    <mergeCell ref="A291:C291"/>
    <mergeCell ref="A290:C290"/>
    <mergeCell ref="A288:C288"/>
    <mergeCell ref="A287:C287"/>
    <mergeCell ref="J291:K291"/>
    <mergeCell ref="D291:E291"/>
    <mergeCell ref="D288:E288"/>
    <mergeCell ref="D289:E290"/>
    <mergeCell ref="H289:I290"/>
    <mergeCell ref="H291:I291"/>
    <mergeCell ref="L290:N291"/>
    <mergeCell ref="J288:K288"/>
    <mergeCell ref="F288:G288"/>
    <mergeCell ref="A289:C289"/>
    <mergeCell ref="L5:N5"/>
    <mergeCell ref="D6:F6"/>
    <mergeCell ref="G6:K6"/>
    <mergeCell ref="A5:A6"/>
    <mergeCell ref="B5:C6"/>
    <mergeCell ref="D5:F5"/>
    <mergeCell ref="G5:J5"/>
    <mergeCell ref="A4:C4"/>
    <mergeCell ref="D4:E4"/>
    <mergeCell ref="F4:G4"/>
    <mergeCell ref="H4:I4"/>
    <mergeCell ref="J4:K4"/>
    <mergeCell ref="A1:N1"/>
    <mergeCell ref="A2:N2"/>
    <mergeCell ref="A3:C3"/>
    <mergeCell ref="D3:E3"/>
    <mergeCell ref="F3:G3"/>
    <mergeCell ref="H3:I3"/>
    <mergeCell ref="J3:K3"/>
    <mergeCell ref="A286:C286"/>
    <mergeCell ref="D286:G286"/>
    <mergeCell ref="H286:I286"/>
    <mergeCell ref="A8:A10"/>
    <mergeCell ref="B7:C7"/>
    <mergeCell ref="D7:F7"/>
    <mergeCell ref="G7:K7"/>
    <mergeCell ref="C8:C10"/>
    <mergeCell ref="D8:D10"/>
    <mergeCell ref="E8:G9"/>
    <mergeCell ref="J289:K290"/>
    <mergeCell ref="L287:N287"/>
    <mergeCell ref="H8:H10"/>
    <mergeCell ref="I8:I10"/>
    <mergeCell ref="J8:J10"/>
    <mergeCell ref="K8:K9"/>
    <mergeCell ref="L9:N9"/>
    <mergeCell ref="J286:K286"/>
    <mergeCell ref="H288:I288"/>
    <mergeCell ref="L288:N289"/>
  </mergeCells>
  <phoneticPr fontId="21" type="noConversion"/>
  <printOptions horizontalCentered="1"/>
  <pageMargins left="0.70866141732283472" right="0.70866141732283472" top="0.39370078740157483" bottom="0.59055118110236227" header="0" footer="0.19685039370078741"/>
  <pageSetup paperSize="9" scale="64" fitToHeight="0" orientation="landscape" r:id="rId1"/>
  <headerFooter>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1245"/>
  <sheetViews>
    <sheetView view="pageBreakPreview" zoomScale="115" zoomScaleNormal="100" zoomScaleSheetLayoutView="115" workbookViewId="0">
      <selection activeCell="E8" sqref="E8:E10"/>
    </sheetView>
  </sheetViews>
  <sheetFormatPr defaultColWidth="14.42578125" defaultRowHeight="15" customHeight="1"/>
  <cols>
    <col min="1" max="1" width="5.42578125" style="14" customWidth="1"/>
    <col min="2" max="2" width="12.28515625" style="17" customWidth="1"/>
    <col min="3" max="3" width="48.7109375" style="36" customWidth="1"/>
    <col min="4" max="4" width="9.140625" style="36" customWidth="1"/>
    <col min="5" max="5" width="16.85546875" style="98" customWidth="1"/>
    <col min="6" max="6" width="69.5703125" customWidth="1"/>
    <col min="7" max="7" width="13.140625" bestFit="1" customWidth="1"/>
    <col min="8" max="16" width="8" customWidth="1"/>
  </cols>
  <sheetData>
    <row r="1" spans="1:16" s="46" customFormat="1" ht="37.5" customHeight="1">
      <c r="A1" s="521" t="s">
        <v>359</v>
      </c>
      <c r="B1" s="522"/>
      <c r="C1" s="522"/>
      <c r="D1" s="522"/>
      <c r="E1" s="522"/>
      <c r="F1" s="522"/>
      <c r="G1" s="523"/>
      <c r="H1" s="20"/>
      <c r="I1" s="20"/>
      <c r="J1" s="20"/>
      <c r="K1" s="20"/>
      <c r="L1" s="20"/>
      <c r="M1" s="20"/>
      <c r="N1" s="20"/>
      <c r="O1" s="20"/>
      <c r="P1" s="20"/>
    </row>
    <row r="2" spans="1:16" s="46" customFormat="1" ht="28.5" customHeight="1">
      <c r="A2" s="524" t="str">
        <f>'Cronograma Licitação'!A3:O3</f>
        <v>CONSTRUÇÃO DA ESCOLA MUNICIPAL INFANTIL</v>
      </c>
      <c r="B2" s="520"/>
      <c r="C2" s="520"/>
      <c r="D2" s="520"/>
      <c r="E2" s="520"/>
      <c r="F2" s="520"/>
      <c r="G2" s="525"/>
      <c r="H2" s="20"/>
      <c r="I2" s="20"/>
      <c r="J2" s="20"/>
      <c r="K2" s="20"/>
      <c r="L2" s="20"/>
      <c r="M2" s="20"/>
      <c r="N2" s="20"/>
      <c r="O2" s="20"/>
      <c r="P2" s="20"/>
    </row>
    <row r="3" spans="1:16" s="46" customFormat="1" ht="13.9" customHeight="1">
      <c r="A3" s="331" t="s">
        <v>155</v>
      </c>
      <c r="B3" s="325"/>
      <c r="C3" s="325"/>
      <c r="D3" s="325"/>
      <c r="E3" s="325"/>
      <c r="F3" s="325"/>
      <c r="G3" s="158"/>
      <c r="H3" s="20"/>
      <c r="I3" s="20"/>
      <c r="J3" s="20"/>
      <c r="K3" s="20"/>
      <c r="L3" s="20"/>
      <c r="M3" s="20"/>
      <c r="N3" s="20"/>
      <c r="O3" s="20"/>
      <c r="P3" s="20"/>
    </row>
    <row r="4" spans="1:16" s="46" customFormat="1" ht="13.9" customHeight="1">
      <c r="A4" s="331" t="s">
        <v>83</v>
      </c>
      <c r="B4" s="325"/>
      <c r="C4" s="325"/>
      <c r="D4" s="325"/>
      <c r="E4" s="325"/>
      <c r="F4" s="325"/>
      <c r="G4" s="158"/>
      <c r="H4" s="20"/>
      <c r="I4" s="20"/>
      <c r="J4" s="20"/>
      <c r="K4" s="20"/>
      <c r="L4" s="20"/>
      <c r="M4" s="20"/>
      <c r="N4" s="20"/>
      <c r="O4" s="20"/>
      <c r="P4" s="20"/>
    </row>
    <row r="5" spans="1:16" s="46" customFormat="1" ht="13.9" customHeight="1">
      <c r="A5" s="342" t="s">
        <v>1</v>
      </c>
      <c r="B5" s="317" t="str">
        <f>A2</f>
        <v>CONSTRUÇÃO DA ESCOLA MUNICIPAL INFANTIL</v>
      </c>
      <c r="C5" s="317"/>
      <c r="D5" s="317"/>
      <c r="E5" s="317"/>
      <c r="F5" s="317"/>
      <c r="G5" s="158"/>
      <c r="H5" s="6"/>
      <c r="I5" s="6"/>
      <c r="J5" s="6"/>
      <c r="K5" s="6"/>
      <c r="L5" s="6"/>
      <c r="M5" s="6"/>
      <c r="N5" s="6"/>
      <c r="O5" s="6"/>
      <c r="P5" s="6"/>
    </row>
    <row r="6" spans="1:16" s="46" customFormat="1" ht="24.75" customHeight="1">
      <c r="A6" s="324"/>
      <c r="B6" s="317"/>
      <c r="C6" s="317"/>
      <c r="D6" s="317"/>
      <c r="E6" s="317"/>
      <c r="F6" s="317"/>
      <c r="G6" s="158"/>
      <c r="H6" s="6"/>
      <c r="I6" s="6"/>
      <c r="J6" s="6"/>
      <c r="K6" s="6"/>
      <c r="L6" s="6"/>
      <c r="M6" s="6"/>
      <c r="N6" s="6"/>
      <c r="O6" s="6"/>
      <c r="P6" s="6"/>
    </row>
    <row r="7" spans="1:16" s="46" customFormat="1" ht="13.9" customHeight="1">
      <c r="A7" s="296" t="s">
        <v>26</v>
      </c>
      <c r="B7" s="317" t="str">
        <f>'Cronograma Licitação'!B4:E4</f>
        <v>Rua D, Bairro Lourdes, São Sebastião do Oeste - MG</v>
      </c>
      <c r="C7" s="317"/>
      <c r="D7" s="317"/>
      <c r="E7" s="317"/>
      <c r="F7" s="317"/>
      <c r="G7" s="158"/>
      <c r="H7" s="6"/>
      <c r="I7" s="6"/>
      <c r="J7" s="6"/>
      <c r="K7" s="6"/>
      <c r="L7" s="6"/>
      <c r="M7" s="6"/>
      <c r="N7" s="6"/>
      <c r="O7" s="6"/>
      <c r="P7" s="6"/>
    </row>
    <row r="8" spans="1:16" s="46" customFormat="1" ht="13.9" customHeight="1">
      <c r="A8" s="323" t="s">
        <v>27</v>
      </c>
      <c r="B8" s="301" t="s">
        <v>35</v>
      </c>
      <c r="C8" s="317" t="s">
        <v>28</v>
      </c>
      <c r="D8" s="317" t="s">
        <v>360</v>
      </c>
      <c r="E8" s="317" t="s">
        <v>361</v>
      </c>
      <c r="F8" s="317" t="s">
        <v>362</v>
      </c>
      <c r="G8" s="526" t="s">
        <v>363</v>
      </c>
      <c r="H8" s="6"/>
      <c r="I8" s="6"/>
      <c r="J8" s="6"/>
      <c r="K8" s="6"/>
      <c r="L8" s="6"/>
      <c r="M8" s="6"/>
      <c r="N8" s="6"/>
      <c r="O8" s="6"/>
      <c r="P8" s="6"/>
    </row>
    <row r="9" spans="1:16" s="46" customFormat="1" ht="13.9" customHeight="1">
      <c r="A9" s="324"/>
      <c r="B9" s="301" t="s">
        <v>37</v>
      </c>
      <c r="C9" s="318"/>
      <c r="D9" s="317"/>
      <c r="E9" s="317"/>
      <c r="F9" s="317"/>
      <c r="G9" s="526"/>
      <c r="H9" s="6"/>
      <c r="I9" s="6"/>
      <c r="J9" s="6"/>
      <c r="K9" s="6"/>
      <c r="L9" s="6"/>
      <c r="M9" s="6"/>
      <c r="N9" s="6"/>
      <c r="O9" s="6"/>
      <c r="P9" s="6"/>
    </row>
    <row r="10" spans="1:16" s="46" customFormat="1" ht="13.9" customHeight="1">
      <c r="A10" s="324"/>
      <c r="B10" s="301" t="s">
        <v>373</v>
      </c>
      <c r="C10" s="318"/>
      <c r="D10" s="317"/>
      <c r="E10" s="317"/>
      <c r="F10" s="317"/>
      <c r="G10" s="526"/>
      <c r="H10" s="6"/>
      <c r="I10" s="6"/>
      <c r="J10" s="6"/>
      <c r="K10" s="6"/>
      <c r="L10" s="6"/>
      <c r="M10" s="6"/>
      <c r="N10" s="6"/>
      <c r="O10" s="6"/>
      <c r="P10" s="6"/>
    </row>
    <row r="11" spans="1:16" s="46" customFormat="1" ht="12.75">
      <c r="A11" s="281">
        <v>1</v>
      </c>
      <c r="B11" s="155"/>
      <c r="C11" s="154" t="s">
        <v>42</v>
      </c>
      <c r="D11" s="154"/>
      <c r="E11" s="249"/>
      <c r="F11" s="470"/>
      <c r="G11" s="161"/>
      <c r="H11" s="11"/>
      <c r="I11" s="11"/>
      <c r="J11" s="11"/>
      <c r="K11" s="11"/>
      <c r="L11" s="11"/>
      <c r="M11" s="11"/>
      <c r="N11" s="11"/>
      <c r="O11" s="11"/>
      <c r="P11" s="11"/>
    </row>
    <row r="12" spans="1:16" s="46" customFormat="1" ht="36">
      <c r="A12" s="282" t="s">
        <v>44</v>
      </c>
      <c r="B12" s="91">
        <v>99059</v>
      </c>
      <c r="C12" s="156" t="s">
        <v>156</v>
      </c>
      <c r="D12" s="80" t="s">
        <v>46</v>
      </c>
      <c r="E12" s="235" t="s">
        <v>889</v>
      </c>
      <c r="F12" s="471" t="s">
        <v>1000</v>
      </c>
      <c r="G12" s="199">
        <v>222.01</v>
      </c>
      <c r="H12" s="11"/>
      <c r="I12" s="94"/>
      <c r="J12" s="11"/>
      <c r="K12" s="11"/>
      <c r="L12" s="11"/>
      <c r="M12" s="11"/>
      <c r="N12" s="11"/>
      <c r="O12" s="11"/>
      <c r="P12" s="11"/>
    </row>
    <row r="13" spans="1:16" s="46" customFormat="1" ht="72">
      <c r="A13" s="282" t="s">
        <v>157</v>
      </c>
      <c r="B13" s="91" t="s">
        <v>547</v>
      </c>
      <c r="C13" s="156" t="s">
        <v>546</v>
      </c>
      <c r="D13" s="80" t="s">
        <v>159</v>
      </c>
      <c r="E13" s="235" t="s">
        <v>413</v>
      </c>
      <c r="F13" s="471" t="s">
        <v>388</v>
      </c>
      <c r="G13" s="199">
        <v>1</v>
      </c>
      <c r="H13" s="11"/>
      <c r="I13" s="94"/>
      <c r="J13" s="11"/>
      <c r="K13" s="11"/>
      <c r="L13" s="11"/>
      <c r="M13" s="11"/>
      <c r="N13" s="11"/>
      <c r="O13" s="11"/>
      <c r="P13" s="11"/>
    </row>
    <row r="14" spans="1:16" s="46" customFormat="1" ht="48">
      <c r="A14" s="282" t="s">
        <v>158</v>
      </c>
      <c r="B14" s="91" t="s">
        <v>161</v>
      </c>
      <c r="C14" s="156" t="s">
        <v>160</v>
      </c>
      <c r="D14" s="80" t="s">
        <v>159</v>
      </c>
      <c r="E14" s="235" t="s">
        <v>413</v>
      </c>
      <c r="F14" s="471" t="s">
        <v>388</v>
      </c>
      <c r="G14" s="199">
        <v>1</v>
      </c>
      <c r="H14" s="11"/>
      <c r="I14" s="94"/>
      <c r="J14" s="11"/>
      <c r="K14" s="11"/>
      <c r="L14" s="11"/>
      <c r="M14" s="11"/>
      <c r="N14" s="11"/>
      <c r="O14" s="11"/>
      <c r="P14" s="11"/>
    </row>
    <row r="15" spans="1:16" s="46" customFormat="1" ht="72">
      <c r="A15" s="282" t="s">
        <v>162</v>
      </c>
      <c r="B15" s="91" t="s">
        <v>560</v>
      </c>
      <c r="C15" s="156" t="s">
        <v>559</v>
      </c>
      <c r="D15" s="80" t="s">
        <v>159</v>
      </c>
      <c r="E15" s="235" t="s">
        <v>413</v>
      </c>
      <c r="F15" s="471" t="s">
        <v>388</v>
      </c>
      <c r="G15" s="199">
        <v>1</v>
      </c>
      <c r="H15" s="11"/>
      <c r="I15" s="94"/>
      <c r="J15" s="11"/>
      <c r="K15" s="11"/>
      <c r="L15" s="11"/>
      <c r="M15" s="11"/>
      <c r="N15" s="11"/>
      <c r="O15" s="11"/>
      <c r="P15" s="11"/>
    </row>
    <row r="16" spans="1:16" s="46" customFormat="1" ht="24">
      <c r="A16" s="282" t="s">
        <v>557</v>
      </c>
      <c r="B16" s="91" t="s">
        <v>562</v>
      </c>
      <c r="C16" s="156" t="s">
        <v>561</v>
      </c>
      <c r="D16" s="80" t="s">
        <v>159</v>
      </c>
      <c r="E16" s="235" t="s">
        <v>413</v>
      </c>
      <c r="F16" s="471" t="s">
        <v>388</v>
      </c>
      <c r="G16" s="199">
        <v>1</v>
      </c>
      <c r="H16" s="11"/>
      <c r="I16" s="94"/>
      <c r="J16" s="11"/>
      <c r="K16" s="11"/>
      <c r="L16" s="11"/>
      <c r="M16" s="11"/>
      <c r="N16" s="11"/>
      <c r="O16" s="11"/>
      <c r="P16" s="11"/>
    </row>
    <row r="17" spans="1:16" s="46" customFormat="1" ht="84">
      <c r="A17" s="282" t="s">
        <v>558</v>
      </c>
      <c r="B17" s="91" t="s">
        <v>164</v>
      </c>
      <c r="C17" s="156" t="s">
        <v>163</v>
      </c>
      <c r="D17" s="80" t="s">
        <v>159</v>
      </c>
      <c r="E17" s="235" t="s">
        <v>892</v>
      </c>
      <c r="F17" s="471" t="s">
        <v>893</v>
      </c>
      <c r="G17" s="199">
        <v>4</v>
      </c>
      <c r="H17" s="11"/>
      <c r="I17" s="94"/>
      <c r="J17" s="11"/>
      <c r="K17" s="11"/>
      <c r="L17" s="11"/>
      <c r="M17" s="11"/>
      <c r="N17" s="11"/>
      <c r="O17" s="11"/>
      <c r="P17" s="11"/>
    </row>
    <row r="18" spans="1:16" s="46" customFormat="1" ht="12.75">
      <c r="A18" s="281">
        <v>2</v>
      </c>
      <c r="B18" s="96"/>
      <c r="C18" s="97" t="s">
        <v>60</v>
      </c>
      <c r="D18" s="174"/>
      <c r="E18" s="249"/>
      <c r="F18" s="470"/>
      <c r="G18" s="161"/>
      <c r="H18" s="11"/>
      <c r="I18" s="94"/>
      <c r="J18" s="11"/>
      <c r="K18" s="11"/>
      <c r="L18" s="11"/>
      <c r="M18" s="11"/>
      <c r="N18" s="11"/>
      <c r="O18" s="11"/>
      <c r="P18" s="11"/>
    </row>
    <row r="19" spans="1:16" s="12" customFormat="1" ht="38.25">
      <c r="A19" s="282" t="s">
        <v>572</v>
      </c>
      <c r="B19" s="295" t="s">
        <v>62</v>
      </c>
      <c r="C19" s="79" t="s">
        <v>63</v>
      </c>
      <c r="D19" s="294" t="s">
        <v>71</v>
      </c>
      <c r="E19" s="235" t="s">
        <v>414</v>
      </c>
      <c r="F19" s="472" t="s">
        <v>899</v>
      </c>
      <c r="G19" s="199">
        <v>8.6999999999999993</v>
      </c>
      <c r="I19" s="94"/>
    </row>
    <row r="20" spans="1:16" s="12" customFormat="1" ht="38.25">
      <c r="A20" s="282" t="s">
        <v>573</v>
      </c>
      <c r="B20" s="295" t="s">
        <v>167</v>
      </c>
      <c r="C20" s="79" t="s">
        <v>166</v>
      </c>
      <c r="D20" s="294" t="s">
        <v>71</v>
      </c>
      <c r="E20" s="235" t="s">
        <v>414</v>
      </c>
      <c r="F20" s="472" t="s">
        <v>900</v>
      </c>
      <c r="G20" s="199">
        <v>1.45</v>
      </c>
      <c r="I20" s="94"/>
    </row>
    <row r="21" spans="1:16" s="12" customFormat="1" ht="48">
      <c r="A21" s="282" t="s">
        <v>574</v>
      </c>
      <c r="B21" s="295">
        <v>92800</v>
      </c>
      <c r="C21" s="78" t="s">
        <v>165</v>
      </c>
      <c r="D21" s="294" t="s">
        <v>65</v>
      </c>
      <c r="E21" s="235" t="s">
        <v>843</v>
      </c>
      <c r="F21" s="472" t="s">
        <v>901</v>
      </c>
      <c r="G21" s="199">
        <v>170.45</v>
      </c>
      <c r="I21" s="94"/>
    </row>
    <row r="22" spans="1:16" s="12" customFormat="1" ht="48">
      <c r="A22" s="282" t="s">
        <v>575</v>
      </c>
      <c r="B22" s="295">
        <v>92802</v>
      </c>
      <c r="C22" s="78" t="s">
        <v>168</v>
      </c>
      <c r="D22" s="294" t="s">
        <v>65</v>
      </c>
      <c r="E22" s="235" t="s">
        <v>844</v>
      </c>
      <c r="F22" s="472" t="s">
        <v>902</v>
      </c>
      <c r="G22" s="199">
        <v>185.61</v>
      </c>
      <c r="I22" s="94"/>
    </row>
    <row r="23" spans="1:16" s="12" customFormat="1" ht="48">
      <c r="A23" s="282" t="s">
        <v>576</v>
      </c>
      <c r="B23" s="295">
        <v>92803</v>
      </c>
      <c r="C23" s="78" t="s">
        <v>169</v>
      </c>
      <c r="D23" s="294" t="s">
        <v>65</v>
      </c>
      <c r="E23" s="235" t="s">
        <v>845</v>
      </c>
      <c r="F23" s="472" t="s">
        <v>903</v>
      </c>
      <c r="G23" s="199">
        <v>290.19</v>
      </c>
      <c r="I23" s="94"/>
    </row>
    <row r="24" spans="1:16" s="46" customFormat="1" ht="38.25">
      <c r="A24" s="282" t="s">
        <v>577</v>
      </c>
      <c r="B24" s="295" t="s">
        <v>91</v>
      </c>
      <c r="C24" s="78" t="s">
        <v>92</v>
      </c>
      <c r="D24" s="294" t="s">
        <v>71</v>
      </c>
      <c r="E24" s="235" t="s">
        <v>414</v>
      </c>
      <c r="F24" s="472" t="s">
        <v>899</v>
      </c>
      <c r="G24" s="199">
        <v>8.6999999999999993</v>
      </c>
      <c r="H24" s="13"/>
      <c r="I24" s="94"/>
      <c r="J24" s="13"/>
      <c r="K24" s="13"/>
      <c r="L24" s="13"/>
      <c r="M24" s="13"/>
      <c r="N24" s="13"/>
      <c r="O24" s="13"/>
      <c r="P24" s="13"/>
    </row>
    <row r="25" spans="1:16" s="46" customFormat="1" ht="36">
      <c r="A25" s="282" t="s">
        <v>578</v>
      </c>
      <c r="B25" s="295">
        <v>98557</v>
      </c>
      <c r="C25" s="78" t="s">
        <v>172</v>
      </c>
      <c r="D25" s="294" t="s">
        <v>70</v>
      </c>
      <c r="E25" s="235" t="s">
        <v>415</v>
      </c>
      <c r="F25" s="471" t="s">
        <v>904</v>
      </c>
      <c r="G25" s="199">
        <v>145.15</v>
      </c>
      <c r="H25" s="13"/>
      <c r="I25" s="94"/>
      <c r="J25" s="13"/>
      <c r="K25" s="13"/>
      <c r="L25" s="13"/>
      <c r="M25" s="13"/>
      <c r="N25" s="13"/>
      <c r="O25" s="13"/>
      <c r="P25" s="13"/>
    </row>
    <row r="26" spans="1:16" s="46" customFormat="1" ht="10.9" customHeight="1">
      <c r="A26" s="283"/>
      <c r="B26" s="139"/>
      <c r="C26" s="148" t="s">
        <v>568</v>
      </c>
      <c r="D26" s="140"/>
      <c r="E26" s="251"/>
      <c r="F26" s="473"/>
      <c r="G26" s="162"/>
      <c r="H26" s="13"/>
      <c r="I26" s="94"/>
      <c r="J26" s="13"/>
      <c r="K26" s="13"/>
      <c r="L26" s="13"/>
      <c r="M26" s="13"/>
      <c r="N26" s="13"/>
      <c r="O26" s="13"/>
      <c r="P26" s="13"/>
    </row>
    <row r="27" spans="1:16" s="46" customFormat="1" ht="36">
      <c r="A27" s="282" t="s">
        <v>579</v>
      </c>
      <c r="B27" s="295">
        <v>96522</v>
      </c>
      <c r="C27" s="79" t="s">
        <v>171</v>
      </c>
      <c r="D27" s="294" t="s">
        <v>71</v>
      </c>
      <c r="E27" s="235" t="s">
        <v>414</v>
      </c>
      <c r="F27" s="474" t="s">
        <v>848</v>
      </c>
      <c r="G27" s="199">
        <v>16.72</v>
      </c>
      <c r="H27" s="13"/>
      <c r="I27" s="94"/>
      <c r="J27" s="13"/>
      <c r="K27" s="13"/>
      <c r="L27" s="13"/>
      <c r="M27" s="13"/>
      <c r="N27" s="13"/>
      <c r="O27" s="13"/>
      <c r="P27" s="13"/>
    </row>
    <row r="28" spans="1:16" s="46" customFormat="1" ht="25.5">
      <c r="A28" s="282" t="s">
        <v>580</v>
      </c>
      <c r="B28" s="295" t="s">
        <v>62</v>
      </c>
      <c r="C28" s="79" t="s">
        <v>63</v>
      </c>
      <c r="D28" s="294" t="s">
        <v>71</v>
      </c>
      <c r="E28" s="235" t="s">
        <v>414</v>
      </c>
      <c r="F28" s="472" t="s">
        <v>849</v>
      </c>
      <c r="G28" s="199">
        <v>2.04</v>
      </c>
      <c r="H28" s="13"/>
      <c r="I28" s="94"/>
      <c r="J28" s="13"/>
      <c r="K28" s="13"/>
      <c r="L28" s="13"/>
      <c r="M28" s="13"/>
      <c r="N28" s="13"/>
      <c r="O28" s="13"/>
      <c r="P28" s="13"/>
    </row>
    <row r="29" spans="1:16" s="46" customFormat="1" ht="25.5">
      <c r="A29" s="282" t="s">
        <v>581</v>
      </c>
      <c r="B29" s="295" t="s">
        <v>167</v>
      </c>
      <c r="C29" s="79" t="s">
        <v>166</v>
      </c>
      <c r="D29" s="76" t="s">
        <v>71</v>
      </c>
      <c r="E29" s="235" t="s">
        <v>414</v>
      </c>
      <c r="F29" s="472" t="s">
        <v>850</v>
      </c>
      <c r="G29" s="199">
        <v>0.99</v>
      </c>
      <c r="H29" s="13"/>
      <c r="I29" s="94"/>
      <c r="J29" s="13"/>
      <c r="K29" s="13"/>
      <c r="L29" s="13"/>
      <c r="M29" s="13"/>
      <c r="N29" s="13"/>
      <c r="O29" s="13"/>
      <c r="P29" s="13"/>
    </row>
    <row r="30" spans="1:16" s="46" customFormat="1" ht="63.75">
      <c r="A30" s="282" t="s">
        <v>582</v>
      </c>
      <c r="B30" s="295">
        <v>92800</v>
      </c>
      <c r="C30" s="78" t="s">
        <v>165</v>
      </c>
      <c r="D30" s="294" t="s">
        <v>65</v>
      </c>
      <c r="E30" s="235" t="s">
        <v>847</v>
      </c>
      <c r="F30" s="472" t="s">
        <v>851</v>
      </c>
      <c r="G30" s="199">
        <v>126.58</v>
      </c>
      <c r="H30" s="13"/>
      <c r="I30" s="94"/>
      <c r="J30" s="13"/>
      <c r="K30" s="13"/>
      <c r="L30" s="13"/>
      <c r="M30" s="13"/>
      <c r="N30" s="13"/>
      <c r="O30" s="13"/>
      <c r="P30" s="13"/>
    </row>
    <row r="31" spans="1:16" s="46" customFormat="1" ht="60">
      <c r="A31" s="282" t="s">
        <v>583</v>
      </c>
      <c r="B31" s="295">
        <v>92803</v>
      </c>
      <c r="C31" s="78" t="s">
        <v>170</v>
      </c>
      <c r="D31" s="294" t="s">
        <v>65</v>
      </c>
      <c r="E31" s="235" t="s">
        <v>846</v>
      </c>
      <c r="F31" s="472" t="s">
        <v>852</v>
      </c>
      <c r="G31" s="199">
        <v>436.68</v>
      </c>
      <c r="H31" s="13"/>
      <c r="I31" s="94"/>
      <c r="J31" s="13"/>
      <c r="K31" s="13"/>
      <c r="L31" s="13"/>
      <c r="M31" s="13"/>
      <c r="N31" s="13"/>
      <c r="O31" s="13"/>
      <c r="P31" s="13"/>
    </row>
    <row r="32" spans="1:16" s="46" customFormat="1" ht="36">
      <c r="A32" s="282" t="s">
        <v>584</v>
      </c>
      <c r="B32" s="295" t="s">
        <v>89</v>
      </c>
      <c r="C32" s="78" t="s">
        <v>90</v>
      </c>
      <c r="D32" s="76" t="s">
        <v>71</v>
      </c>
      <c r="E32" s="235" t="s">
        <v>414</v>
      </c>
      <c r="F32" s="474" t="s">
        <v>848</v>
      </c>
      <c r="G32" s="199">
        <v>16.72</v>
      </c>
      <c r="H32" s="13"/>
      <c r="I32" s="94"/>
      <c r="J32" s="13"/>
      <c r="K32" s="13"/>
      <c r="L32" s="13"/>
      <c r="M32" s="13"/>
      <c r="N32" s="13"/>
      <c r="O32" s="13"/>
      <c r="P32" s="13"/>
    </row>
    <row r="33" spans="1:16" s="46" customFormat="1" ht="36">
      <c r="A33" s="282" t="s">
        <v>585</v>
      </c>
      <c r="B33" s="295" t="s">
        <v>91</v>
      </c>
      <c r="C33" s="78" t="s">
        <v>92</v>
      </c>
      <c r="D33" s="294" t="s">
        <v>71</v>
      </c>
      <c r="E33" s="235" t="s">
        <v>414</v>
      </c>
      <c r="F33" s="472" t="s">
        <v>849</v>
      </c>
      <c r="G33" s="199">
        <v>2.04</v>
      </c>
      <c r="H33" s="13"/>
      <c r="I33" s="94"/>
      <c r="J33" s="13"/>
      <c r="K33" s="13"/>
      <c r="L33" s="13"/>
      <c r="M33" s="13"/>
      <c r="N33" s="13"/>
      <c r="O33" s="13"/>
      <c r="P33" s="13"/>
    </row>
    <row r="34" spans="1:16" s="46" customFormat="1" ht="36">
      <c r="A34" s="282" t="s">
        <v>586</v>
      </c>
      <c r="B34" s="295">
        <v>98557</v>
      </c>
      <c r="C34" s="78" t="s">
        <v>172</v>
      </c>
      <c r="D34" s="294" t="s">
        <v>70</v>
      </c>
      <c r="E34" s="235" t="s">
        <v>415</v>
      </c>
      <c r="F34" s="471" t="s">
        <v>853</v>
      </c>
      <c r="G34" s="199">
        <v>30.7</v>
      </c>
      <c r="H34" s="13"/>
      <c r="I34" s="94"/>
      <c r="J34" s="13"/>
      <c r="K34" s="13"/>
      <c r="L34" s="13"/>
      <c r="M34" s="13"/>
      <c r="N34" s="13"/>
      <c r="O34" s="13"/>
      <c r="P34" s="13"/>
    </row>
    <row r="35" spans="1:16" s="46" customFormat="1" ht="24">
      <c r="A35" s="283"/>
      <c r="B35" s="139"/>
      <c r="C35" s="148" t="s">
        <v>179</v>
      </c>
      <c r="D35" s="140"/>
      <c r="E35" s="251"/>
      <c r="F35" s="473"/>
      <c r="G35" s="162"/>
      <c r="H35" s="13"/>
      <c r="I35" s="94"/>
      <c r="J35" s="13"/>
      <c r="K35" s="13"/>
      <c r="L35" s="13"/>
      <c r="M35" s="13"/>
      <c r="N35" s="13"/>
      <c r="O35" s="13"/>
      <c r="P35" s="13"/>
    </row>
    <row r="36" spans="1:16" s="46" customFormat="1" ht="36">
      <c r="A36" s="282" t="s">
        <v>587</v>
      </c>
      <c r="B36" s="295">
        <v>96522</v>
      </c>
      <c r="C36" s="79" t="s">
        <v>171</v>
      </c>
      <c r="D36" s="294" t="s">
        <v>71</v>
      </c>
      <c r="E36" s="235" t="s">
        <v>414</v>
      </c>
      <c r="F36" s="474" t="s">
        <v>854</v>
      </c>
      <c r="G36" s="199">
        <v>1.9</v>
      </c>
      <c r="H36" s="13"/>
      <c r="I36" s="94"/>
      <c r="J36" s="13"/>
      <c r="K36" s="13"/>
      <c r="L36" s="13"/>
      <c r="M36" s="13"/>
      <c r="N36" s="13"/>
      <c r="O36" s="13"/>
      <c r="P36" s="13"/>
    </row>
    <row r="37" spans="1:16" s="46" customFormat="1" ht="25.5">
      <c r="A37" s="282" t="s">
        <v>588</v>
      </c>
      <c r="B37" s="295" t="s">
        <v>62</v>
      </c>
      <c r="C37" s="79" t="s">
        <v>63</v>
      </c>
      <c r="D37" s="294" t="s">
        <v>71</v>
      </c>
      <c r="E37" s="235" t="s">
        <v>414</v>
      </c>
      <c r="F37" s="472" t="s">
        <v>855</v>
      </c>
      <c r="G37" s="199">
        <v>0.38</v>
      </c>
      <c r="H37" s="13"/>
      <c r="I37" s="94"/>
      <c r="J37" s="13"/>
      <c r="K37" s="13"/>
      <c r="L37" s="13"/>
      <c r="M37" s="13"/>
      <c r="N37" s="13"/>
      <c r="O37" s="13"/>
      <c r="P37" s="13"/>
    </row>
    <row r="38" spans="1:16" s="46" customFormat="1" ht="48">
      <c r="A38" s="282" t="s">
        <v>589</v>
      </c>
      <c r="B38" s="295">
        <v>92800</v>
      </c>
      <c r="C38" s="78" t="s">
        <v>165</v>
      </c>
      <c r="D38" s="294" t="s">
        <v>65</v>
      </c>
      <c r="E38" s="235" t="s">
        <v>843</v>
      </c>
      <c r="F38" s="472" t="s">
        <v>856</v>
      </c>
      <c r="G38" s="199">
        <v>7.53</v>
      </c>
      <c r="H38" s="13"/>
      <c r="I38" s="94"/>
      <c r="J38" s="13"/>
      <c r="K38" s="13"/>
      <c r="L38" s="13"/>
      <c r="M38" s="13"/>
      <c r="N38" s="13"/>
      <c r="O38" s="13"/>
      <c r="P38" s="13"/>
    </row>
    <row r="39" spans="1:16" s="46" customFormat="1" ht="36">
      <c r="A39" s="282" t="s">
        <v>590</v>
      </c>
      <c r="B39" s="295">
        <v>92801</v>
      </c>
      <c r="C39" s="78" t="s">
        <v>173</v>
      </c>
      <c r="D39" s="294" t="s">
        <v>65</v>
      </c>
      <c r="E39" s="235" t="s">
        <v>867</v>
      </c>
      <c r="F39" s="471" t="s">
        <v>866</v>
      </c>
      <c r="G39" s="199">
        <v>19.399999999999999</v>
      </c>
      <c r="H39" s="13"/>
      <c r="I39" s="94"/>
      <c r="J39" s="13"/>
      <c r="K39" s="13"/>
      <c r="L39" s="13"/>
      <c r="M39" s="13"/>
      <c r="N39" s="13"/>
      <c r="O39" s="13"/>
      <c r="P39" s="13"/>
    </row>
    <row r="40" spans="1:16" s="46" customFormat="1" ht="48">
      <c r="A40" s="282" t="s">
        <v>591</v>
      </c>
      <c r="B40" s="295">
        <v>92802</v>
      </c>
      <c r="C40" s="78" t="s">
        <v>168</v>
      </c>
      <c r="D40" s="294" t="s">
        <v>65</v>
      </c>
      <c r="E40" s="235" t="s">
        <v>868</v>
      </c>
      <c r="F40" s="472" t="s">
        <v>857</v>
      </c>
      <c r="G40" s="199">
        <v>7.3</v>
      </c>
      <c r="H40" s="13"/>
      <c r="I40" s="94"/>
      <c r="J40" s="13"/>
      <c r="K40" s="13"/>
      <c r="L40" s="13"/>
      <c r="M40" s="13"/>
      <c r="N40" s="13"/>
      <c r="O40" s="13"/>
      <c r="P40" s="13"/>
    </row>
    <row r="41" spans="1:16" s="46" customFormat="1" ht="48">
      <c r="A41" s="282" t="s">
        <v>592</v>
      </c>
      <c r="B41" s="295">
        <v>92803</v>
      </c>
      <c r="C41" s="78" t="s">
        <v>170</v>
      </c>
      <c r="D41" s="294" t="s">
        <v>65</v>
      </c>
      <c r="E41" s="235" t="s">
        <v>869</v>
      </c>
      <c r="F41" s="472" t="s">
        <v>858</v>
      </c>
      <c r="G41" s="199">
        <v>11.42</v>
      </c>
      <c r="H41" s="13"/>
      <c r="I41" s="94"/>
      <c r="J41" s="13"/>
      <c r="K41" s="13"/>
      <c r="L41" s="13"/>
      <c r="M41" s="13"/>
      <c r="N41" s="13"/>
      <c r="O41" s="13"/>
      <c r="P41" s="13"/>
    </row>
    <row r="42" spans="1:16" s="46" customFormat="1" ht="36">
      <c r="A42" s="282" t="s">
        <v>593</v>
      </c>
      <c r="B42" s="295" t="s">
        <v>89</v>
      </c>
      <c r="C42" s="78" t="s">
        <v>90</v>
      </c>
      <c r="D42" s="76" t="s">
        <v>71</v>
      </c>
      <c r="E42" s="235" t="s">
        <v>414</v>
      </c>
      <c r="F42" s="474" t="s">
        <v>854</v>
      </c>
      <c r="G42" s="199">
        <v>1.9</v>
      </c>
      <c r="H42" s="13"/>
      <c r="I42" s="94"/>
      <c r="J42" s="13"/>
      <c r="K42" s="13"/>
      <c r="L42" s="13"/>
      <c r="M42" s="13"/>
      <c r="N42" s="13"/>
      <c r="O42" s="13"/>
      <c r="P42" s="13"/>
    </row>
    <row r="43" spans="1:16" s="46" customFormat="1" ht="36">
      <c r="A43" s="282" t="s">
        <v>594</v>
      </c>
      <c r="B43" s="295" t="s">
        <v>91</v>
      </c>
      <c r="C43" s="78" t="s">
        <v>92</v>
      </c>
      <c r="D43" s="294" t="s">
        <v>71</v>
      </c>
      <c r="E43" s="235" t="s">
        <v>414</v>
      </c>
      <c r="F43" s="472" t="s">
        <v>855</v>
      </c>
      <c r="G43" s="199">
        <v>0.38</v>
      </c>
      <c r="H43" s="13"/>
      <c r="I43" s="94"/>
      <c r="J43" s="13"/>
      <c r="K43" s="13"/>
      <c r="L43" s="13"/>
      <c r="M43" s="13"/>
      <c r="N43" s="13"/>
      <c r="O43" s="13"/>
      <c r="P43" s="13"/>
    </row>
    <row r="44" spans="1:16" s="46" customFormat="1" ht="36">
      <c r="A44" s="282" t="s">
        <v>595</v>
      </c>
      <c r="B44" s="295">
        <v>98557</v>
      </c>
      <c r="C44" s="78" t="s">
        <v>172</v>
      </c>
      <c r="D44" s="294" t="s">
        <v>70</v>
      </c>
      <c r="E44" s="235" t="s">
        <v>415</v>
      </c>
      <c r="F44" s="471" t="s">
        <v>859</v>
      </c>
      <c r="G44" s="199">
        <v>6.3</v>
      </c>
      <c r="H44" s="13"/>
      <c r="I44" s="94"/>
      <c r="J44" s="13"/>
      <c r="K44" s="13"/>
      <c r="L44" s="13"/>
      <c r="M44" s="13"/>
      <c r="N44" s="13"/>
      <c r="O44" s="13"/>
      <c r="P44" s="13"/>
    </row>
    <row r="45" spans="1:16" s="46" customFormat="1" ht="24">
      <c r="A45" s="283"/>
      <c r="B45" s="139"/>
      <c r="C45" s="182" t="s">
        <v>801</v>
      </c>
      <c r="D45" s="227"/>
      <c r="E45" s="275"/>
      <c r="F45" s="475"/>
      <c r="G45" s="234"/>
      <c r="H45" s="13"/>
      <c r="I45" s="94"/>
      <c r="J45" s="13"/>
      <c r="K45" s="13"/>
      <c r="L45" s="13"/>
      <c r="M45" s="13"/>
      <c r="N45" s="13"/>
      <c r="O45" s="13"/>
      <c r="P45" s="13"/>
    </row>
    <row r="46" spans="1:16" s="46" customFormat="1" ht="36">
      <c r="A46" s="282" t="s">
        <v>596</v>
      </c>
      <c r="B46" s="295">
        <v>96522</v>
      </c>
      <c r="C46" s="79" t="s">
        <v>171</v>
      </c>
      <c r="D46" s="294" t="s">
        <v>71</v>
      </c>
      <c r="E46" s="235" t="s">
        <v>414</v>
      </c>
      <c r="F46" s="474" t="s">
        <v>860</v>
      </c>
      <c r="G46" s="199">
        <v>1.52</v>
      </c>
      <c r="H46" s="13"/>
      <c r="I46" s="94"/>
      <c r="J46" s="13"/>
      <c r="K46" s="13"/>
      <c r="L46" s="13"/>
      <c r="M46" s="13"/>
      <c r="N46" s="13"/>
      <c r="O46" s="13"/>
      <c r="P46" s="13"/>
    </row>
    <row r="47" spans="1:16" s="46" customFormat="1" ht="25.5">
      <c r="A47" s="282" t="s">
        <v>597</v>
      </c>
      <c r="B47" s="295" t="s">
        <v>62</v>
      </c>
      <c r="C47" s="79" t="s">
        <v>63</v>
      </c>
      <c r="D47" s="294" t="s">
        <v>71</v>
      </c>
      <c r="E47" s="235" t="s">
        <v>414</v>
      </c>
      <c r="F47" s="472" t="s">
        <v>861</v>
      </c>
      <c r="G47" s="199">
        <v>0.84</v>
      </c>
      <c r="H47" s="13"/>
      <c r="I47" s="94"/>
      <c r="J47" s="13"/>
      <c r="K47" s="13"/>
      <c r="L47" s="13"/>
      <c r="M47" s="13"/>
      <c r="N47" s="13"/>
      <c r="O47" s="13"/>
      <c r="P47" s="13"/>
    </row>
    <row r="48" spans="1:16" s="46" customFormat="1" ht="48">
      <c r="A48" s="282" t="s">
        <v>598</v>
      </c>
      <c r="B48" s="295">
        <v>92800</v>
      </c>
      <c r="C48" s="78" t="s">
        <v>165</v>
      </c>
      <c r="D48" s="294" t="s">
        <v>65</v>
      </c>
      <c r="E48" s="235" t="s">
        <v>843</v>
      </c>
      <c r="F48" s="472" t="s">
        <v>862</v>
      </c>
      <c r="G48" s="199">
        <v>16.52</v>
      </c>
      <c r="H48" s="13"/>
      <c r="I48" s="94"/>
      <c r="J48" s="13"/>
      <c r="K48" s="13"/>
      <c r="L48" s="13"/>
      <c r="M48" s="13"/>
      <c r="N48" s="13"/>
      <c r="O48" s="13"/>
      <c r="P48" s="13"/>
    </row>
    <row r="49" spans="1:16" s="46" customFormat="1" ht="36">
      <c r="A49" s="282" t="s">
        <v>599</v>
      </c>
      <c r="B49" s="295">
        <v>92801</v>
      </c>
      <c r="C49" s="78" t="s">
        <v>173</v>
      </c>
      <c r="D49" s="294" t="s">
        <v>65</v>
      </c>
      <c r="E49" s="235" t="s">
        <v>867</v>
      </c>
      <c r="F49" s="471" t="s">
        <v>870</v>
      </c>
      <c r="G49" s="199">
        <v>15.52</v>
      </c>
      <c r="H49" s="13"/>
      <c r="I49" s="94"/>
      <c r="J49" s="13"/>
      <c r="K49" s="13"/>
      <c r="L49" s="13"/>
      <c r="M49" s="13"/>
      <c r="N49" s="13"/>
      <c r="O49" s="13"/>
      <c r="P49" s="13"/>
    </row>
    <row r="50" spans="1:16" s="46" customFormat="1" ht="48">
      <c r="A50" s="282" t="s">
        <v>600</v>
      </c>
      <c r="B50" s="295">
        <v>92802</v>
      </c>
      <c r="C50" s="78" t="s">
        <v>168</v>
      </c>
      <c r="D50" s="294" t="s">
        <v>65</v>
      </c>
      <c r="E50" s="235" t="s">
        <v>868</v>
      </c>
      <c r="F50" s="472" t="s">
        <v>863</v>
      </c>
      <c r="G50" s="199">
        <v>16.16</v>
      </c>
      <c r="H50" s="13"/>
      <c r="I50" s="94"/>
      <c r="J50" s="13"/>
      <c r="K50" s="13"/>
      <c r="L50" s="13"/>
      <c r="M50" s="13"/>
      <c r="N50" s="13"/>
      <c r="O50" s="13"/>
      <c r="P50" s="13"/>
    </row>
    <row r="51" spans="1:16" s="46" customFormat="1" ht="48">
      <c r="A51" s="282" t="s">
        <v>601</v>
      </c>
      <c r="B51" s="295">
        <v>92803</v>
      </c>
      <c r="C51" s="78" t="s">
        <v>170</v>
      </c>
      <c r="D51" s="294" t="s">
        <v>65</v>
      </c>
      <c r="E51" s="235" t="s">
        <v>869</v>
      </c>
      <c r="F51" s="472" t="s">
        <v>864</v>
      </c>
      <c r="G51" s="199">
        <v>25.27</v>
      </c>
      <c r="H51" s="13"/>
      <c r="I51" s="94"/>
      <c r="J51" s="13"/>
      <c r="K51" s="13"/>
      <c r="L51" s="13"/>
      <c r="M51" s="13"/>
      <c r="N51" s="13"/>
      <c r="O51" s="13"/>
      <c r="P51" s="13"/>
    </row>
    <row r="52" spans="1:16" s="46" customFormat="1" ht="36">
      <c r="A52" s="282" t="s">
        <v>602</v>
      </c>
      <c r="B52" s="295" t="s">
        <v>89</v>
      </c>
      <c r="C52" s="246" t="s">
        <v>90</v>
      </c>
      <c r="D52" s="76" t="s">
        <v>71</v>
      </c>
      <c r="E52" s="235" t="s">
        <v>414</v>
      </c>
      <c r="F52" s="474" t="s">
        <v>860</v>
      </c>
      <c r="G52" s="199">
        <v>1.52</v>
      </c>
      <c r="H52" s="13"/>
      <c r="I52" s="94"/>
      <c r="J52" s="13"/>
      <c r="K52" s="13"/>
      <c r="L52" s="13"/>
      <c r="M52" s="13"/>
      <c r="N52" s="13"/>
      <c r="O52" s="13"/>
      <c r="P52" s="13"/>
    </row>
    <row r="53" spans="1:16" s="46" customFormat="1" ht="36">
      <c r="A53" s="282" t="s">
        <v>802</v>
      </c>
      <c r="B53" s="295" t="s">
        <v>553</v>
      </c>
      <c r="C53" s="78" t="s">
        <v>552</v>
      </c>
      <c r="D53" s="294" t="s">
        <v>71</v>
      </c>
      <c r="E53" s="235" t="s">
        <v>414</v>
      </c>
      <c r="F53" s="472" t="s">
        <v>861</v>
      </c>
      <c r="G53" s="199">
        <v>0.84</v>
      </c>
      <c r="H53" s="13"/>
      <c r="I53" s="94"/>
      <c r="J53" s="13"/>
      <c r="K53" s="13"/>
      <c r="L53" s="13"/>
      <c r="M53" s="13"/>
      <c r="N53" s="13"/>
      <c r="O53" s="13"/>
      <c r="P53" s="13"/>
    </row>
    <row r="54" spans="1:16" s="46" customFormat="1" ht="36">
      <c r="A54" s="282" t="s">
        <v>803</v>
      </c>
      <c r="B54" s="295">
        <v>98557</v>
      </c>
      <c r="C54" s="78" t="s">
        <v>172</v>
      </c>
      <c r="D54" s="294" t="s">
        <v>70</v>
      </c>
      <c r="E54" s="235" t="s">
        <v>415</v>
      </c>
      <c r="F54" s="471" t="s">
        <v>865</v>
      </c>
      <c r="G54" s="199">
        <v>13.97</v>
      </c>
      <c r="H54" s="13"/>
      <c r="I54" s="94"/>
      <c r="J54" s="13"/>
      <c r="K54" s="13"/>
      <c r="L54" s="13"/>
      <c r="M54" s="13"/>
      <c r="N54" s="13"/>
      <c r="O54" s="13"/>
      <c r="P54" s="13"/>
    </row>
    <row r="55" spans="1:16" s="46" customFormat="1" ht="12.75">
      <c r="A55" s="283"/>
      <c r="B55" s="139"/>
      <c r="C55" s="148" t="s">
        <v>569</v>
      </c>
      <c r="D55" s="140"/>
      <c r="E55" s="251"/>
      <c r="F55" s="473"/>
      <c r="G55" s="162"/>
      <c r="H55" s="13"/>
      <c r="I55" s="94"/>
      <c r="J55" s="13"/>
      <c r="K55" s="13"/>
      <c r="L55" s="13"/>
      <c r="M55" s="13"/>
      <c r="N55" s="13"/>
      <c r="O55" s="13"/>
      <c r="P55" s="13"/>
    </row>
    <row r="56" spans="1:16" s="46" customFormat="1" ht="36">
      <c r="A56" s="282" t="s">
        <v>804</v>
      </c>
      <c r="B56" s="295" t="s">
        <v>417</v>
      </c>
      <c r="C56" s="79" t="s">
        <v>416</v>
      </c>
      <c r="D56" s="294" t="s">
        <v>46</v>
      </c>
      <c r="E56" s="235" t="s">
        <v>418</v>
      </c>
      <c r="F56" s="472" t="s">
        <v>419</v>
      </c>
      <c r="G56" s="199">
        <v>63</v>
      </c>
      <c r="H56" s="13"/>
      <c r="I56" s="94"/>
      <c r="J56" s="13"/>
      <c r="K56" s="13"/>
      <c r="L56" s="13"/>
      <c r="M56" s="13"/>
      <c r="N56" s="13"/>
      <c r="O56" s="13"/>
      <c r="P56" s="13"/>
    </row>
    <row r="57" spans="1:16" s="46" customFormat="1" ht="24">
      <c r="A57" s="282" t="s">
        <v>805</v>
      </c>
      <c r="B57" s="295" t="s">
        <v>565</v>
      </c>
      <c r="C57" s="79" t="s">
        <v>564</v>
      </c>
      <c r="D57" s="294" t="s">
        <v>71</v>
      </c>
      <c r="E57" s="235" t="s">
        <v>414</v>
      </c>
      <c r="F57" s="474" t="s">
        <v>871</v>
      </c>
      <c r="G57" s="199">
        <v>5.4</v>
      </c>
      <c r="H57" s="13"/>
      <c r="I57" s="94"/>
      <c r="J57" s="13"/>
      <c r="K57" s="13"/>
      <c r="L57" s="13"/>
      <c r="M57" s="13"/>
      <c r="N57" s="13"/>
      <c r="O57" s="13"/>
      <c r="P57" s="13"/>
    </row>
    <row r="58" spans="1:16" s="46" customFormat="1" ht="48">
      <c r="A58" s="282" t="s">
        <v>806</v>
      </c>
      <c r="B58" s="295">
        <v>92800</v>
      </c>
      <c r="C58" s="78" t="s">
        <v>165</v>
      </c>
      <c r="D58" s="294" t="s">
        <v>65</v>
      </c>
      <c r="E58" s="235" t="s">
        <v>843</v>
      </c>
      <c r="F58" s="471" t="s">
        <v>872</v>
      </c>
      <c r="G58" s="199">
        <v>36.590000000000003</v>
      </c>
      <c r="H58" s="13"/>
      <c r="I58" s="94"/>
      <c r="J58" s="13"/>
      <c r="K58" s="13"/>
      <c r="L58" s="13"/>
      <c r="M58" s="13"/>
      <c r="N58" s="13"/>
      <c r="O58" s="13"/>
      <c r="P58" s="13"/>
    </row>
    <row r="59" spans="1:16" s="46" customFormat="1" ht="48">
      <c r="A59" s="282" t="s">
        <v>807</v>
      </c>
      <c r="B59" s="295">
        <v>92803</v>
      </c>
      <c r="C59" s="78" t="s">
        <v>175</v>
      </c>
      <c r="D59" s="294" t="s">
        <v>65</v>
      </c>
      <c r="E59" s="235" t="s">
        <v>869</v>
      </c>
      <c r="F59" s="471" t="s">
        <v>874</v>
      </c>
      <c r="G59" s="199">
        <v>232.48</v>
      </c>
      <c r="H59" s="13"/>
      <c r="I59" s="94"/>
      <c r="J59" s="13"/>
      <c r="K59" s="13"/>
      <c r="L59" s="13"/>
      <c r="M59" s="13"/>
      <c r="N59" s="13"/>
      <c r="O59" s="13"/>
      <c r="P59" s="13"/>
    </row>
    <row r="60" spans="1:16" s="46" customFormat="1" ht="48">
      <c r="A60" s="282" t="s">
        <v>808</v>
      </c>
      <c r="B60" s="295">
        <v>92804</v>
      </c>
      <c r="C60" s="78" t="s">
        <v>176</v>
      </c>
      <c r="D60" s="294" t="s">
        <v>65</v>
      </c>
      <c r="E60" s="235" t="s">
        <v>873</v>
      </c>
      <c r="F60" s="471" t="s">
        <v>875</v>
      </c>
      <c r="G60" s="199">
        <v>175.89</v>
      </c>
      <c r="H60" s="13"/>
      <c r="I60" s="94"/>
      <c r="J60" s="13"/>
      <c r="K60" s="13"/>
      <c r="L60" s="13"/>
      <c r="M60" s="13"/>
      <c r="N60" s="13"/>
      <c r="O60" s="13"/>
      <c r="P60" s="13"/>
    </row>
    <row r="61" spans="1:16" s="46" customFormat="1" ht="48">
      <c r="A61" s="282" t="s">
        <v>809</v>
      </c>
      <c r="B61" s="295" t="s">
        <v>178</v>
      </c>
      <c r="C61" s="78" t="s">
        <v>177</v>
      </c>
      <c r="D61" s="294" t="s">
        <v>71</v>
      </c>
      <c r="E61" s="235" t="s">
        <v>877</v>
      </c>
      <c r="F61" s="471" t="s">
        <v>876</v>
      </c>
      <c r="G61" s="199">
        <v>8.4600000000000009</v>
      </c>
      <c r="H61" s="13"/>
      <c r="I61" s="94"/>
      <c r="J61" s="13"/>
      <c r="K61" s="13"/>
      <c r="L61" s="13"/>
      <c r="M61" s="13"/>
      <c r="N61" s="13"/>
      <c r="O61" s="13"/>
      <c r="P61" s="13"/>
    </row>
    <row r="62" spans="1:16" s="46" customFormat="1" ht="12.75">
      <c r="A62" s="281">
        <v>3</v>
      </c>
      <c r="B62" s="96"/>
      <c r="C62" s="97" t="s">
        <v>61</v>
      </c>
      <c r="D62" s="174"/>
      <c r="E62" s="249"/>
      <c r="F62" s="470"/>
      <c r="G62" s="161"/>
      <c r="H62" s="11"/>
      <c r="I62" s="94"/>
      <c r="J62" s="11"/>
      <c r="K62" s="11"/>
      <c r="L62" s="11"/>
      <c r="M62" s="11"/>
      <c r="N62" s="11"/>
      <c r="O62" s="11"/>
      <c r="P62" s="11"/>
    </row>
    <row r="63" spans="1:16" s="46" customFormat="1" ht="24">
      <c r="A63" s="283"/>
      <c r="B63" s="139"/>
      <c r="C63" s="148" t="s">
        <v>792</v>
      </c>
      <c r="D63" s="140"/>
      <c r="E63" s="251"/>
      <c r="F63" s="473"/>
      <c r="G63" s="162"/>
      <c r="H63" s="11"/>
      <c r="I63" s="94"/>
      <c r="J63" s="11"/>
      <c r="K63" s="11"/>
      <c r="L63" s="11"/>
      <c r="M63" s="11"/>
      <c r="N63" s="11"/>
      <c r="O63" s="11"/>
      <c r="P63" s="11"/>
    </row>
    <row r="64" spans="1:16" s="46" customFormat="1" ht="36">
      <c r="A64" s="282" t="s">
        <v>603</v>
      </c>
      <c r="B64" s="295" t="s">
        <v>94</v>
      </c>
      <c r="C64" s="78" t="s">
        <v>174</v>
      </c>
      <c r="D64" s="76" t="s">
        <v>70</v>
      </c>
      <c r="E64" s="295" t="s">
        <v>879</v>
      </c>
      <c r="F64" s="476" t="s">
        <v>878</v>
      </c>
      <c r="G64" s="199">
        <v>11.66</v>
      </c>
      <c r="H64" s="11"/>
      <c r="I64" s="94"/>
      <c r="J64" s="11"/>
      <c r="K64" s="11"/>
      <c r="L64" s="11"/>
      <c r="M64" s="11"/>
      <c r="N64" s="11"/>
      <c r="O64" s="11"/>
      <c r="P64" s="11"/>
    </row>
    <row r="65" spans="1:16" s="46" customFormat="1" ht="51">
      <c r="A65" s="282" t="s">
        <v>72</v>
      </c>
      <c r="B65" s="295">
        <v>92800</v>
      </c>
      <c r="C65" s="78" t="s">
        <v>165</v>
      </c>
      <c r="D65" s="294" t="s">
        <v>65</v>
      </c>
      <c r="E65" s="235" t="s">
        <v>880</v>
      </c>
      <c r="F65" s="476" t="s">
        <v>882</v>
      </c>
      <c r="G65" s="199">
        <v>17.3</v>
      </c>
      <c r="H65" s="11"/>
      <c r="I65" s="94"/>
      <c r="J65" s="11"/>
      <c r="K65" s="11"/>
      <c r="L65" s="11"/>
      <c r="M65" s="11"/>
      <c r="N65" s="11"/>
      <c r="O65" s="11"/>
      <c r="P65" s="11"/>
    </row>
    <row r="66" spans="1:16" s="46" customFormat="1" ht="36">
      <c r="A66" s="282" t="s">
        <v>73</v>
      </c>
      <c r="B66" s="295">
        <v>92803</v>
      </c>
      <c r="C66" s="78" t="s">
        <v>175</v>
      </c>
      <c r="D66" s="294" t="s">
        <v>65</v>
      </c>
      <c r="E66" s="235" t="s">
        <v>881</v>
      </c>
      <c r="F66" s="476" t="s">
        <v>886</v>
      </c>
      <c r="G66" s="199">
        <v>52.65</v>
      </c>
      <c r="H66" s="11"/>
      <c r="I66" s="94"/>
      <c r="J66" s="11"/>
      <c r="K66" s="11"/>
      <c r="L66" s="11"/>
      <c r="M66" s="11"/>
      <c r="N66" s="11"/>
      <c r="O66" s="11"/>
      <c r="P66" s="11"/>
    </row>
    <row r="67" spans="1:16" s="46" customFormat="1" ht="36">
      <c r="A67" s="282" t="s">
        <v>64</v>
      </c>
      <c r="B67" s="295" t="s">
        <v>178</v>
      </c>
      <c r="C67" s="78" t="s">
        <v>177</v>
      </c>
      <c r="D67" s="294" t="s">
        <v>71</v>
      </c>
      <c r="E67" s="295" t="s">
        <v>414</v>
      </c>
      <c r="F67" s="476" t="s">
        <v>883</v>
      </c>
      <c r="G67" s="199">
        <v>0.86</v>
      </c>
      <c r="H67" s="270"/>
      <c r="I67" s="271"/>
      <c r="J67" s="270"/>
      <c r="K67" s="270"/>
      <c r="L67" s="270"/>
      <c r="M67" s="270"/>
      <c r="N67" s="270"/>
      <c r="O67" s="270"/>
      <c r="P67" s="11"/>
    </row>
    <row r="68" spans="1:16" s="46" customFormat="1" ht="24">
      <c r="A68" s="283"/>
      <c r="B68" s="139"/>
      <c r="C68" s="182" t="s">
        <v>800</v>
      </c>
      <c r="D68" s="256"/>
      <c r="E68" s="140"/>
      <c r="F68" s="140"/>
      <c r="G68" s="458"/>
      <c r="H68" s="272"/>
      <c r="I68" s="272"/>
      <c r="J68" s="272"/>
      <c r="K68" s="273"/>
      <c r="L68" s="274"/>
      <c r="M68" s="274"/>
      <c r="N68" s="274"/>
      <c r="O68" s="270"/>
      <c r="P68" s="11"/>
    </row>
    <row r="69" spans="1:16" s="46" customFormat="1" ht="36">
      <c r="A69" s="282" t="s">
        <v>793</v>
      </c>
      <c r="B69" s="295" t="s">
        <v>94</v>
      </c>
      <c r="C69" s="78" t="s">
        <v>174</v>
      </c>
      <c r="D69" s="76" t="s">
        <v>70</v>
      </c>
      <c r="E69" s="295" t="s">
        <v>879</v>
      </c>
      <c r="F69" s="476" t="s">
        <v>884</v>
      </c>
      <c r="G69" s="199">
        <v>16.079999999999998</v>
      </c>
      <c r="H69" s="270"/>
      <c r="I69" s="271"/>
      <c r="J69" s="270"/>
      <c r="K69" s="270"/>
      <c r="L69" s="270"/>
      <c r="M69" s="270"/>
      <c r="N69" s="270"/>
      <c r="O69" s="270"/>
      <c r="P69" s="11"/>
    </row>
    <row r="70" spans="1:16" s="46" customFormat="1" ht="38.25">
      <c r="A70" s="282" t="s">
        <v>796</v>
      </c>
      <c r="B70" s="295">
        <v>92800</v>
      </c>
      <c r="C70" s="78" t="s">
        <v>165</v>
      </c>
      <c r="D70" s="294" t="s">
        <v>65</v>
      </c>
      <c r="E70" s="235" t="s">
        <v>880</v>
      </c>
      <c r="F70" s="476" t="s">
        <v>885</v>
      </c>
      <c r="G70" s="199">
        <v>23.64</v>
      </c>
      <c r="H70" s="270"/>
      <c r="I70" s="271"/>
      <c r="J70" s="270"/>
      <c r="K70" s="270"/>
      <c r="L70" s="270"/>
      <c r="M70" s="270"/>
      <c r="N70" s="270"/>
      <c r="O70" s="270"/>
      <c r="P70" s="11"/>
    </row>
    <row r="71" spans="1:16" s="46" customFormat="1" ht="36">
      <c r="A71" s="282" t="s">
        <v>797</v>
      </c>
      <c r="B71" s="295">
        <v>92803</v>
      </c>
      <c r="C71" s="78" t="s">
        <v>175</v>
      </c>
      <c r="D71" s="294" t="s">
        <v>65</v>
      </c>
      <c r="E71" s="235" t="s">
        <v>881</v>
      </c>
      <c r="F71" s="476" t="s">
        <v>887</v>
      </c>
      <c r="G71" s="199">
        <v>72.63</v>
      </c>
      <c r="H71" s="270"/>
      <c r="I71" s="271"/>
      <c r="J71" s="270"/>
      <c r="K71" s="270"/>
      <c r="L71" s="270"/>
      <c r="M71" s="270"/>
      <c r="N71" s="270"/>
      <c r="O71" s="270"/>
      <c r="P71" s="11"/>
    </row>
    <row r="72" spans="1:16" s="46" customFormat="1" ht="36">
      <c r="A72" s="282" t="s">
        <v>798</v>
      </c>
      <c r="B72" s="295" t="s">
        <v>178</v>
      </c>
      <c r="C72" s="78" t="s">
        <v>177</v>
      </c>
      <c r="D72" s="294" t="s">
        <v>71</v>
      </c>
      <c r="E72" s="295" t="s">
        <v>414</v>
      </c>
      <c r="F72" s="476" t="s">
        <v>888</v>
      </c>
      <c r="G72" s="199">
        <v>1.19</v>
      </c>
      <c r="H72" s="11"/>
      <c r="I72" s="94"/>
      <c r="J72" s="11"/>
      <c r="K72" s="11"/>
      <c r="L72" s="11"/>
      <c r="M72" s="11"/>
      <c r="N72" s="11"/>
      <c r="O72" s="11"/>
      <c r="P72" s="11"/>
    </row>
    <row r="73" spans="1:16" s="46" customFormat="1" ht="36">
      <c r="A73" s="282" t="s">
        <v>799</v>
      </c>
      <c r="B73" s="141">
        <v>101964</v>
      </c>
      <c r="C73" s="142" t="s">
        <v>795</v>
      </c>
      <c r="D73" s="76" t="s">
        <v>70</v>
      </c>
      <c r="E73" s="295" t="s">
        <v>794</v>
      </c>
      <c r="F73" s="476" t="s">
        <v>842</v>
      </c>
      <c r="G73" s="199">
        <v>9.8800000000000008</v>
      </c>
      <c r="H73" s="11"/>
      <c r="I73" s="94"/>
      <c r="J73" s="11"/>
      <c r="K73" s="11"/>
      <c r="L73" s="11"/>
      <c r="M73" s="11"/>
      <c r="N73" s="11"/>
      <c r="O73" s="11"/>
      <c r="P73" s="11"/>
    </row>
    <row r="74" spans="1:16" s="46" customFormat="1" ht="12.75">
      <c r="A74" s="281">
        <v>4</v>
      </c>
      <c r="B74" s="96"/>
      <c r="C74" s="97" t="s">
        <v>119</v>
      </c>
      <c r="D74" s="174"/>
      <c r="E74" s="249"/>
      <c r="F74" s="470"/>
      <c r="G74" s="161"/>
      <c r="H74" s="11"/>
      <c r="I74" s="94"/>
      <c r="J74" s="11"/>
      <c r="K74" s="11"/>
      <c r="L74" s="11"/>
      <c r="M74" s="11"/>
      <c r="N74" s="11"/>
      <c r="O74" s="11"/>
      <c r="P74" s="11"/>
    </row>
    <row r="75" spans="1:16" s="46" customFormat="1" ht="216.75">
      <c r="A75" s="282" t="s">
        <v>604</v>
      </c>
      <c r="B75" s="295" t="s">
        <v>181</v>
      </c>
      <c r="C75" s="79" t="s">
        <v>180</v>
      </c>
      <c r="D75" s="294" t="s">
        <v>70</v>
      </c>
      <c r="E75" s="235" t="s">
        <v>412</v>
      </c>
      <c r="F75" s="477" t="s">
        <v>1001</v>
      </c>
      <c r="G75" s="199">
        <v>538.1</v>
      </c>
      <c r="H75" s="11"/>
      <c r="I75" s="94"/>
      <c r="J75" s="11"/>
      <c r="K75" s="11"/>
      <c r="L75" s="11"/>
      <c r="M75" s="11"/>
      <c r="N75" s="11"/>
      <c r="O75" s="11"/>
      <c r="P75" s="11"/>
    </row>
    <row r="76" spans="1:16" s="12" customFormat="1" ht="216.75">
      <c r="A76" s="282" t="s">
        <v>605</v>
      </c>
      <c r="B76" s="295" t="s">
        <v>549</v>
      </c>
      <c r="C76" s="79" t="s">
        <v>548</v>
      </c>
      <c r="D76" s="81" t="s">
        <v>81</v>
      </c>
      <c r="E76" s="235" t="s">
        <v>412</v>
      </c>
      <c r="F76" s="477" t="s">
        <v>1001</v>
      </c>
      <c r="G76" s="199">
        <v>538.1</v>
      </c>
      <c r="I76" s="94"/>
    </row>
    <row r="77" spans="1:16" s="12" customFormat="1" ht="24">
      <c r="A77" s="283"/>
      <c r="B77" s="139"/>
      <c r="C77" s="148" t="s">
        <v>182</v>
      </c>
      <c r="D77" s="140"/>
      <c r="E77" s="251"/>
      <c r="F77" s="473"/>
      <c r="G77" s="162"/>
      <c r="I77" s="94"/>
    </row>
    <row r="78" spans="1:16" s="12" customFormat="1" ht="48">
      <c r="A78" s="282" t="s">
        <v>606</v>
      </c>
      <c r="B78" s="295" t="s">
        <v>550</v>
      </c>
      <c r="C78" s="78" t="s">
        <v>183</v>
      </c>
      <c r="D78" s="76" t="s">
        <v>70</v>
      </c>
      <c r="E78" s="235" t="s">
        <v>412</v>
      </c>
      <c r="F78" s="472" t="s">
        <v>791</v>
      </c>
      <c r="G78" s="199">
        <v>12.34</v>
      </c>
      <c r="I78" s="94"/>
    </row>
    <row r="79" spans="1:16" s="12" customFormat="1" ht="12.75">
      <c r="A79" s="281">
        <v>5</v>
      </c>
      <c r="B79" s="96"/>
      <c r="C79" s="97" t="s">
        <v>109</v>
      </c>
      <c r="D79" s="174"/>
      <c r="E79" s="249"/>
      <c r="F79" s="470"/>
      <c r="G79" s="161"/>
      <c r="I79" s="94"/>
    </row>
    <row r="80" spans="1:16" s="12" customFormat="1" ht="408.6" customHeight="1">
      <c r="A80" s="282" t="s">
        <v>67</v>
      </c>
      <c r="B80" s="74">
        <v>87878</v>
      </c>
      <c r="C80" s="75" t="s">
        <v>184</v>
      </c>
      <c r="D80" s="294" t="s">
        <v>70</v>
      </c>
      <c r="E80" s="276" t="s">
        <v>408</v>
      </c>
      <c r="F80" s="477" t="s">
        <v>1002</v>
      </c>
      <c r="G80" s="199">
        <v>1496.54</v>
      </c>
      <c r="I80" s="94"/>
    </row>
    <row r="81" spans="1:9" s="12" customFormat="1" ht="204">
      <c r="A81" s="282" t="s">
        <v>88</v>
      </c>
      <c r="B81" s="74">
        <v>87535</v>
      </c>
      <c r="C81" s="75" t="s">
        <v>185</v>
      </c>
      <c r="D81" s="294" t="s">
        <v>70</v>
      </c>
      <c r="E81" s="276" t="s">
        <v>409</v>
      </c>
      <c r="F81" s="477" t="s">
        <v>920</v>
      </c>
      <c r="G81" s="199">
        <v>227.14</v>
      </c>
      <c r="I81" s="94"/>
    </row>
    <row r="82" spans="1:9" s="12" customFormat="1" ht="242.25">
      <c r="A82" s="282" t="s">
        <v>95</v>
      </c>
      <c r="B82" s="74" t="s">
        <v>187</v>
      </c>
      <c r="C82" s="75" t="s">
        <v>186</v>
      </c>
      <c r="D82" s="294" t="s">
        <v>70</v>
      </c>
      <c r="E82" s="276" t="s">
        <v>408</v>
      </c>
      <c r="F82" s="477" t="s">
        <v>1002</v>
      </c>
      <c r="G82" s="199">
        <v>1496.54</v>
      </c>
      <c r="I82" s="94"/>
    </row>
    <row r="83" spans="1:9" s="12" customFormat="1" ht="38.25">
      <c r="A83" s="282" t="s">
        <v>607</v>
      </c>
      <c r="B83" s="74">
        <v>96109</v>
      </c>
      <c r="C83" s="75" t="s">
        <v>570</v>
      </c>
      <c r="D83" s="294" t="s">
        <v>70</v>
      </c>
      <c r="E83" s="276" t="s">
        <v>810</v>
      </c>
      <c r="F83" s="478" t="s">
        <v>811</v>
      </c>
      <c r="G83" s="199">
        <v>588.79</v>
      </c>
      <c r="I83" s="94"/>
    </row>
    <row r="84" spans="1:9" s="12" customFormat="1" ht="60">
      <c r="A84" s="282" t="s">
        <v>402</v>
      </c>
      <c r="B84" s="207" t="s">
        <v>196</v>
      </c>
      <c r="C84" s="206" t="s">
        <v>195</v>
      </c>
      <c r="D84" s="179" t="s">
        <v>70</v>
      </c>
      <c r="E84" s="74" t="s">
        <v>825</v>
      </c>
      <c r="F84" s="478" t="s">
        <v>824</v>
      </c>
      <c r="G84" s="205">
        <v>718.79</v>
      </c>
      <c r="I84" s="94"/>
    </row>
    <row r="85" spans="1:9" s="12" customFormat="1" ht="60">
      <c r="A85" s="282" t="s">
        <v>608</v>
      </c>
      <c r="B85" s="74" t="s">
        <v>198</v>
      </c>
      <c r="C85" s="75" t="s">
        <v>197</v>
      </c>
      <c r="D85" s="294" t="s">
        <v>70</v>
      </c>
      <c r="E85" s="74" t="s">
        <v>825</v>
      </c>
      <c r="F85" s="478" t="s">
        <v>824</v>
      </c>
      <c r="G85" s="205">
        <v>718.79</v>
      </c>
      <c r="I85" s="94"/>
    </row>
    <row r="86" spans="1:9" s="12" customFormat="1" ht="60">
      <c r="A86" s="282" t="s">
        <v>609</v>
      </c>
      <c r="B86" s="74">
        <v>104162</v>
      </c>
      <c r="C86" s="75" t="s">
        <v>188</v>
      </c>
      <c r="D86" s="294" t="s">
        <v>70</v>
      </c>
      <c r="E86" s="74" t="s">
        <v>825</v>
      </c>
      <c r="F86" s="478" t="s">
        <v>824</v>
      </c>
      <c r="G86" s="205">
        <v>718.79</v>
      </c>
      <c r="I86" s="94"/>
    </row>
    <row r="87" spans="1:9" s="12" customFormat="1" ht="204">
      <c r="A87" s="282" t="s">
        <v>610</v>
      </c>
      <c r="B87" s="74" t="s">
        <v>190</v>
      </c>
      <c r="C87" s="75" t="s">
        <v>189</v>
      </c>
      <c r="D87" s="294" t="s">
        <v>70</v>
      </c>
      <c r="E87" s="74" t="s">
        <v>826</v>
      </c>
      <c r="F87" s="477" t="s">
        <v>918</v>
      </c>
      <c r="G87" s="199">
        <v>315.63</v>
      </c>
      <c r="I87" s="94"/>
    </row>
    <row r="88" spans="1:9" s="12" customFormat="1" ht="72">
      <c r="A88" s="282" t="s">
        <v>611</v>
      </c>
      <c r="B88" s="74" t="s">
        <v>96</v>
      </c>
      <c r="C88" s="75" t="s">
        <v>192</v>
      </c>
      <c r="D88" s="294" t="s">
        <v>46</v>
      </c>
      <c r="E88" s="74" t="s">
        <v>827</v>
      </c>
      <c r="F88" s="477" t="s">
        <v>828</v>
      </c>
      <c r="G88" s="199">
        <v>477.94</v>
      </c>
      <c r="I88" s="94"/>
    </row>
    <row r="89" spans="1:9" s="12" customFormat="1" ht="48">
      <c r="A89" s="282" t="s">
        <v>612</v>
      </c>
      <c r="B89" s="74" t="s">
        <v>194</v>
      </c>
      <c r="C89" s="75" t="s">
        <v>193</v>
      </c>
      <c r="D89" s="294" t="s">
        <v>70</v>
      </c>
      <c r="E89" s="74" t="s">
        <v>410</v>
      </c>
      <c r="F89" s="479" t="s">
        <v>829</v>
      </c>
      <c r="G89" s="199">
        <v>4.8600000000000003</v>
      </c>
      <c r="I89" s="94"/>
    </row>
    <row r="90" spans="1:9" s="12" customFormat="1" ht="12.75">
      <c r="A90" s="283"/>
      <c r="B90" s="139"/>
      <c r="C90" s="182" t="s">
        <v>571</v>
      </c>
      <c r="D90" s="140"/>
      <c r="E90" s="251"/>
      <c r="F90" s="473"/>
      <c r="G90" s="162"/>
      <c r="I90" s="94"/>
    </row>
    <row r="91" spans="1:9" s="12" customFormat="1" ht="48">
      <c r="A91" s="282" t="s">
        <v>613</v>
      </c>
      <c r="B91" s="74" t="s">
        <v>196</v>
      </c>
      <c r="C91" s="75" t="s">
        <v>195</v>
      </c>
      <c r="D91" s="294" t="s">
        <v>70</v>
      </c>
      <c r="E91" s="74" t="s">
        <v>817</v>
      </c>
      <c r="F91" s="479" t="s">
        <v>816</v>
      </c>
      <c r="G91" s="199">
        <v>109.35</v>
      </c>
      <c r="I91" s="94"/>
    </row>
    <row r="92" spans="1:9" s="12" customFormat="1" ht="48">
      <c r="A92" s="282" t="s">
        <v>614</v>
      </c>
      <c r="B92" s="74" t="s">
        <v>813</v>
      </c>
      <c r="C92" s="75" t="s">
        <v>812</v>
      </c>
      <c r="D92" s="294" t="s">
        <v>70</v>
      </c>
      <c r="E92" s="74" t="s">
        <v>817</v>
      </c>
      <c r="F92" s="479" t="s">
        <v>816</v>
      </c>
      <c r="G92" s="199">
        <v>109.35</v>
      </c>
      <c r="I92" s="94"/>
    </row>
    <row r="93" spans="1:9" s="12" customFormat="1" ht="60">
      <c r="A93" s="282" t="s">
        <v>615</v>
      </c>
      <c r="B93" s="74" t="s">
        <v>407</v>
      </c>
      <c r="C93" s="75" t="s">
        <v>406</v>
      </c>
      <c r="D93" s="294" t="s">
        <v>70</v>
      </c>
      <c r="E93" s="74" t="s">
        <v>818</v>
      </c>
      <c r="F93" s="472" t="s">
        <v>821</v>
      </c>
      <c r="G93" s="199">
        <v>125.25</v>
      </c>
      <c r="I93" s="94"/>
    </row>
    <row r="94" spans="1:9" s="12" customFormat="1" ht="48">
      <c r="A94" s="282" t="s">
        <v>616</v>
      </c>
      <c r="B94" s="74" t="s">
        <v>99</v>
      </c>
      <c r="C94" s="145" t="s">
        <v>203</v>
      </c>
      <c r="D94" s="294" t="s">
        <v>70</v>
      </c>
      <c r="E94" s="74" t="s">
        <v>819</v>
      </c>
      <c r="F94" s="480" t="s">
        <v>820</v>
      </c>
      <c r="G94" s="199">
        <v>80.97</v>
      </c>
      <c r="I94" s="94"/>
    </row>
    <row r="95" spans="1:9" s="12" customFormat="1" ht="12.75">
      <c r="A95" s="283"/>
      <c r="B95" s="139"/>
      <c r="C95" s="148" t="s">
        <v>200</v>
      </c>
      <c r="D95" s="140"/>
      <c r="E95" s="251"/>
      <c r="F95" s="473"/>
      <c r="G95" s="162"/>
      <c r="I95" s="94"/>
    </row>
    <row r="96" spans="1:9" s="12" customFormat="1" ht="36">
      <c r="A96" s="284" t="s">
        <v>814</v>
      </c>
      <c r="B96" s="207">
        <v>94991</v>
      </c>
      <c r="C96" s="206" t="s">
        <v>199</v>
      </c>
      <c r="D96" s="179" t="s">
        <v>71</v>
      </c>
      <c r="E96" s="207" t="s">
        <v>378</v>
      </c>
      <c r="F96" s="481" t="s">
        <v>822</v>
      </c>
      <c r="G96" s="205">
        <v>10.25</v>
      </c>
      <c r="I96" s="94"/>
    </row>
    <row r="97" spans="1:16" s="12" customFormat="1" ht="36">
      <c r="A97" s="282" t="s">
        <v>815</v>
      </c>
      <c r="B97" s="74" t="s">
        <v>202</v>
      </c>
      <c r="C97" s="75" t="s">
        <v>201</v>
      </c>
      <c r="D97" s="294" t="s">
        <v>45</v>
      </c>
      <c r="E97" s="74" t="s">
        <v>411</v>
      </c>
      <c r="F97" s="480" t="s">
        <v>823</v>
      </c>
      <c r="G97" s="199">
        <v>1</v>
      </c>
      <c r="I97" s="94"/>
    </row>
    <row r="98" spans="1:16" s="12" customFormat="1" ht="12.75">
      <c r="A98" s="281">
        <v>6</v>
      </c>
      <c r="B98" s="96"/>
      <c r="C98" s="97" t="s">
        <v>349</v>
      </c>
      <c r="D98" s="174"/>
      <c r="E98" s="249"/>
      <c r="F98" s="470"/>
      <c r="G98" s="161"/>
      <c r="I98" s="94"/>
    </row>
    <row r="99" spans="1:16" s="46" customFormat="1" ht="24">
      <c r="A99" s="283"/>
      <c r="B99" s="139"/>
      <c r="C99" s="182" t="s">
        <v>832</v>
      </c>
      <c r="D99" s="182"/>
      <c r="E99" s="251"/>
      <c r="F99" s="482"/>
      <c r="G99" s="162"/>
      <c r="H99" s="11"/>
      <c r="I99" s="94"/>
      <c r="J99" s="11"/>
      <c r="K99" s="11"/>
      <c r="L99" s="11"/>
      <c r="M99" s="11"/>
      <c r="N99" s="11"/>
      <c r="O99" s="11"/>
      <c r="P99" s="11"/>
    </row>
    <row r="100" spans="1:16" s="46" customFormat="1" ht="60">
      <c r="A100" s="282" t="s">
        <v>68</v>
      </c>
      <c r="B100" s="146" t="s">
        <v>211</v>
      </c>
      <c r="C100" s="75" t="s">
        <v>403</v>
      </c>
      <c r="D100" s="300" t="s">
        <v>93</v>
      </c>
      <c r="E100" s="278" t="s">
        <v>833</v>
      </c>
      <c r="F100" s="483" t="s">
        <v>840</v>
      </c>
      <c r="G100" s="199">
        <v>3410.77</v>
      </c>
      <c r="H100" s="11"/>
      <c r="I100" s="94"/>
      <c r="J100" s="11"/>
      <c r="K100" s="11"/>
      <c r="L100" s="11"/>
      <c r="M100" s="11"/>
      <c r="N100" s="11"/>
      <c r="O100" s="11"/>
      <c r="P100" s="11"/>
    </row>
    <row r="101" spans="1:16" s="46" customFormat="1" ht="60">
      <c r="A101" s="282" t="s">
        <v>617</v>
      </c>
      <c r="B101" s="74">
        <v>100766</v>
      </c>
      <c r="C101" s="75" t="s">
        <v>405</v>
      </c>
      <c r="D101" s="300" t="s">
        <v>93</v>
      </c>
      <c r="E101" s="278" t="s">
        <v>841</v>
      </c>
      <c r="F101" s="484" t="s">
        <v>839</v>
      </c>
      <c r="G101" s="199">
        <v>1062.6199999999999</v>
      </c>
      <c r="H101" s="11"/>
      <c r="I101" s="94"/>
      <c r="J101" s="11"/>
      <c r="K101" s="11"/>
      <c r="L101" s="11"/>
      <c r="M101" s="11"/>
      <c r="N101" s="11"/>
      <c r="O101" s="11"/>
      <c r="P101" s="11"/>
    </row>
    <row r="102" spans="1:16" s="46" customFormat="1" ht="60">
      <c r="A102" s="282" t="s">
        <v>74</v>
      </c>
      <c r="B102" s="146" t="s">
        <v>831</v>
      </c>
      <c r="C102" s="75" t="s">
        <v>830</v>
      </c>
      <c r="D102" s="300" t="s">
        <v>70</v>
      </c>
      <c r="E102" s="278" t="s">
        <v>833</v>
      </c>
      <c r="F102" s="483" t="s">
        <v>838</v>
      </c>
      <c r="G102" s="199">
        <v>208.61</v>
      </c>
      <c r="H102" s="11"/>
      <c r="I102" s="94"/>
      <c r="J102" s="11"/>
      <c r="K102" s="11"/>
      <c r="L102" s="11"/>
      <c r="M102" s="11"/>
      <c r="N102" s="11"/>
      <c r="O102" s="11"/>
      <c r="P102" s="11"/>
    </row>
    <row r="103" spans="1:16" s="46" customFormat="1" ht="48">
      <c r="A103" s="282" t="s">
        <v>75</v>
      </c>
      <c r="B103" s="146" t="s">
        <v>207</v>
      </c>
      <c r="C103" s="75" t="s">
        <v>206</v>
      </c>
      <c r="D103" s="300" t="s">
        <v>46</v>
      </c>
      <c r="E103" s="74" t="s">
        <v>834</v>
      </c>
      <c r="F103" s="483" t="s">
        <v>837</v>
      </c>
      <c r="G103" s="199">
        <v>41.56</v>
      </c>
      <c r="H103" s="11"/>
      <c r="I103" s="94"/>
      <c r="J103" s="11"/>
      <c r="K103" s="11"/>
      <c r="L103" s="11"/>
      <c r="M103" s="11"/>
      <c r="N103" s="11"/>
      <c r="O103" s="11"/>
      <c r="P103" s="11"/>
    </row>
    <row r="104" spans="1:16" s="46" customFormat="1" ht="60">
      <c r="A104" s="282" t="s">
        <v>98</v>
      </c>
      <c r="B104" s="146" t="s">
        <v>210</v>
      </c>
      <c r="C104" s="75" t="s">
        <v>209</v>
      </c>
      <c r="D104" s="300" t="s">
        <v>46</v>
      </c>
      <c r="E104" s="74" t="s">
        <v>835</v>
      </c>
      <c r="F104" s="485" t="s">
        <v>836</v>
      </c>
      <c r="G104" s="199">
        <v>13.6</v>
      </c>
      <c r="H104" s="11"/>
      <c r="I104" s="94"/>
      <c r="J104" s="11"/>
      <c r="K104" s="11"/>
      <c r="L104" s="11"/>
      <c r="M104" s="11"/>
      <c r="N104" s="11"/>
      <c r="O104" s="11"/>
      <c r="P104" s="11"/>
    </row>
    <row r="105" spans="1:16" s="46" customFormat="1" ht="12.75">
      <c r="A105" s="285"/>
      <c r="B105" s="227"/>
      <c r="C105" s="243" t="s">
        <v>542</v>
      </c>
      <c r="D105" s="224"/>
      <c r="E105" s="252"/>
      <c r="F105" s="486"/>
      <c r="G105" s="234"/>
      <c r="H105" s="11"/>
      <c r="I105" s="94"/>
      <c r="J105" s="11"/>
      <c r="K105" s="11"/>
      <c r="L105" s="11"/>
      <c r="M105" s="11"/>
      <c r="N105" s="11"/>
      <c r="O105" s="11"/>
      <c r="P105" s="11"/>
    </row>
    <row r="106" spans="1:16" s="46" customFormat="1" ht="48">
      <c r="A106" s="282" t="s">
        <v>100</v>
      </c>
      <c r="B106" s="201">
        <v>93358</v>
      </c>
      <c r="C106" s="217" t="s">
        <v>63</v>
      </c>
      <c r="D106" s="300" t="s">
        <v>427</v>
      </c>
      <c r="E106" s="83" t="s">
        <v>467</v>
      </c>
      <c r="F106" s="487" t="s">
        <v>925</v>
      </c>
      <c r="G106" s="199">
        <v>1.99</v>
      </c>
      <c r="H106" s="11"/>
      <c r="I106" s="94"/>
      <c r="J106" s="11"/>
      <c r="K106" s="11"/>
      <c r="L106" s="11"/>
      <c r="M106" s="11"/>
      <c r="N106" s="11"/>
      <c r="O106" s="11"/>
      <c r="P106" s="11"/>
    </row>
    <row r="107" spans="1:16" s="46" customFormat="1" ht="48">
      <c r="A107" s="282" t="s">
        <v>204</v>
      </c>
      <c r="B107" s="294" t="s">
        <v>543</v>
      </c>
      <c r="C107" s="245" t="s">
        <v>544</v>
      </c>
      <c r="D107" s="153" t="s">
        <v>46</v>
      </c>
      <c r="E107" s="280" t="s">
        <v>545</v>
      </c>
      <c r="F107" s="488" t="s">
        <v>926</v>
      </c>
      <c r="G107" s="233">
        <v>19.920000000000002</v>
      </c>
      <c r="H107" s="11"/>
      <c r="I107" s="94"/>
      <c r="J107" s="11"/>
      <c r="K107" s="11"/>
      <c r="L107" s="11"/>
      <c r="M107" s="11"/>
      <c r="N107" s="11"/>
      <c r="O107" s="11"/>
      <c r="P107" s="11"/>
    </row>
    <row r="108" spans="1:16" s="46" customFormat="1" ht="72">
      <c r="A108" s="282" t="s">
        <v>205</v>
      </c>
      <c r="B108" s="294" t="s">
        <v>921</v>
      </c>
      <c r="C108" s="245" t="s">
        <v>922</v>
      </c>
      <c r="D108" s="153" t="s">
        <v>46</v>
      </c>
      <c r="E108" s="280" t="s">
        <v>923</v>
      </c>
      <c r="F108" s="489" t="s">
        <v>924</v>
      </c>
      <c r="G108" s="233">
        <v>36.299999999999997</v>
      </c>
      <c r="H108" s="11"/>
      <c r="I108" s="94"/>
      <c r="J108" s="11"/>
      <c r="K108" s="11"/>
      <c r="L108" s="11"/>
      <c r="M108" s="11"/>
      <c r="N108" s="11"/>
      <c r="O108" s="11"/>
      <c r="P108" s="11"/>
    </row>
    <row r="109" spans="1:16" s="46" customFormat="1" ht="12.75">
      <c r="A109" s="281">
        <v>7</v>
      </c>
      <c r="B109" s="96"/>
      <c r="C109" s="97" t="s">
        <v>239</v>
      </c>
      <c r="D109" s="174"/>
      <c r="E109" s="249"/>
      <c r="F109" s="470"/>
      <c r="G109" s="161"/>
      <c r="H109" s="11"/>
      <c r="I109" s="94"/>
      <c r="J109" s="11"/>
      <c r="K109" s="11"/>
      <c r="L109" s="11"/>
      <c r="M109" s="11"/>
      <c r="N109" s="11"/>
      <c r="O109" s="11"/>
      <c r="P109" s="11"/>
    </row>
    <row r="110" spans="1:16" s="46" customFormat="1" ht="38.25">
      <c r="A110" s="282" t="s">
        <v>618</v>
      </c>
      <c r="B110" s="141" t="s">
        <v>238</v>
      </c>
      <c r="C110" s="147" t="s">
        <v>237</v>
      </c>
      <c r="D110" s="179" t="s">
        <v>70</v>
      </c>
      <c r="E110" s="278" t="s">
        <v>794</v>
      </c>
      <c r="F110" s="490" t="s">
        <v>894</v>
      </c>
      <c r="G110" s="205">
        <v>7.94</v>
      </c>
      <c r="H110" s="11"/>
      <c r="I110" s="94"/>
      <c r="J110" s="11"/>
      <c r="K110" s="11"/>
      <c r="L110" s="11"/>
      <c r="M110" s="11"/>
      <c r="N110" s="11"/>
      <c r="O110" s="11"/>
      <c r="P110" s="11"/>
    </row>
    <row r="111" spans="1:16" s="46" customFormat="1" ht="24">
      <c r="A111" s="282" t="s">
        <v>619</v>
      </c>
      <c r="B111" s="295" t="s">
        <v>551</v>
      </c>
      <c r="C111" s="79" t="s">
        <v>257</v>
      </c>
      <c r="D111" s="294" t="s">
        <v>70</v>
      </c>
      <c r="E111" s="278" t="s">
        <v>794</v>
      </c>
      <c r="F111" s="483" t="s">
        <v>895</v>
      </c>
      <c r="G111" s="199">
        <v>23.4</v>
      </c>
      <c r="H111" s="11"/>
      <c r="I111" s="94"/>
      <c r="J111" s="11"/>
      <c r="K111" s="11"/>
      <c r="L111" s="11"/>
      <c r="M111" s="11"/>
      <c r="N111" s="11"/>
      <c r="O111" s="11"/>
      <c r="P111" s="11"/>
    </row>
    <row r="112" spans="1:16" s="46" customFormat="1" ht="12.75">
      <c r="A112" s="281">
        <v>8</v>
      </c>
      <c r="B112" s="96"/>
      <c r="C112" s="97" t="s">
        <v>208</v>
      </c>
      <c r="D112" s="174"/>
      <c r="E112" s="249"/>
      <c r="F112" s="470"/>
      <c r="G112" s="161"/>
      <c r="H112" s="11"/>
      <c r="I112" s="94"/>
      <c r="J112" s="11"/>
      <c r="K112" s="11"/>
      <c r="L112" s="11"/>
      <c r="M112" s="11"/>
      <c r="N112" s="11"/>
      <c r="O112" s="11"/>
      <c r="P112" s="11"/>
    </row>
    <row r="113" spans="1:16" s="46" customFormat="1" ht="12.75">
      <c r="A113" s="283"/>
      <c r="B113" s="139"/>
      <c r="C113" s="148" t="s">
        <v>226</v>
      </c>
      <c r="D113" s="182"/>
      <c r="E113" s="251"/>
      <c r="F113" s="473"/>
      <c r="G113" s="162"/>
      <c r="H113" s="11"/>
      <c r="I113" s="94"/>
      <c r="J113" s="11"/>
      <c r="K113" s="11"/>
      <c r="L113" s="11"/>
      <c r="M113" s="11"/>
      <c r="N113" s="11"/>
      <c r="O113" s="11"/>
      <c r="P113" s="11"/>
    </row>
    <row r="114" spans="1:16" s="46" customFormat="1" ht="36">
      <c r="A114" s="287" t="s">
        <v>69</v>
      </c>
      <c r="B114" s="295" t="s">
        <v>212</v>
      </c>
      <c r="C114" s="75" t="s">
        <v>221</v>
      </c>
      <c r="D114" s="81" t="s">
        <v>159</v>
      </c>
      <c r="E114" s="74" t="s">
        <v>771</v>
      </c>
      <c r="F114" s="491" t="s">
        <v>772</v>
      </c>
      <c r="G114" s="199">
        <v>27</v>
      </c>
      <c r="H114" s="11"/>
      <c r="I114" s="94"/>
      <c r="J114" s="11"/>
      <c r="K114" s="11"/>
      <c r="L114" s="11"/>
      <c r="M114" s="11"/>
      <c r="N114" s="11"/>
      <c r="O114" s="11"/>
      <c r="P114" s="11"/>
    </row>
    <row r="115" spans="1:16" s="46" customFormat="1" ht="60">
      <c r="A115" s="287" t="s">
        <v>76</v>
      </c>
      <c r="B115" s="295" t="s">
        <v>272</v>
      </c>
      <c r="C115" s="75" t="s">
        <v>271</v>
      </c>
      <c r="D115" s="81" t="s">
        <v>159</v>
      </c>
      <c r="E115" s="74" t="s">
        <v>771</v>
      </c>
      <c r="F115" s="492" t="s">
        <v>387</v>
      </c>
      <c r="G115" s="199">
        <v>4</v>
      </c>
      <c r="H115" s="11"/>
      <c r="I115" s="94"/>
      <c r="J115" s="11"/>
      <c r="K115" s="11"/>
      <c r="L115" s="11"/>
      <c r="M115" s="11"/>
      <c r="N115" s="11"/>
      <c r="O115" s="11"/>
      <c r="P115" s="11"/>
    </row>
    <row r="116" spans="1:16" s="46" customFormat="1" ht="12.75">
      <c r="A116" s="283"/>
      <c r="B116" s="139"/>
      <c r="C116" s="148" t="s">
        <v>622</v>
      </c>
      <c r="D116" s="182"/>
      <c r="E116" s="251"/>
      <c r="F116" s="493"/>
      <c r="G116" s="162"/>
      <c r="H116" s="11"/>
      <c r="I116" s="94"/>
      <c r="J116" s="11"/>
      <c r="K116" s="11"/>
      <c r="L116" s="11"/>
      <c r="M116" s="11"/>
      <c r="N116" s="11"/>
      <c r="O116" s="11"/>
      <c r="P116" s="11"/>
    </row>
    <row r="117" spans="1:16" s="46" customFormat="1" ht="96">
      <c r="A117" s="287" t="s">
        <v>82</v>
      </c>
      <c r="B117" s="295" t="s">
        <v>224</v>
      </c>
      <c r="C117" s="75" t="s">
        <v>620</v>
      </c>
      <c r="D117" s="81" t="s">
        <v>70</v>
      </c>
      <c r="E117" s="74" t="s">
        <v>771</v>
      </c>
      <c r="F117" s="492" t="s">
        <v>775</v>
      </c>
      <c r="G117" s="199">
        <v>2.16</v>
      </c>
      <c r="H117" s="11"/>
      <c r="I117" s="94"/>
      <c r="J117" s="11"/>
      <c r="K117" s="11"/>
      <c r="L117" s="11"/>
      <c r="M117" s="11"/>
      <c r="N117" s="11"/>
      <c r="O117" s="11"/>
      <c r="P117" s="11"/>
    </row>
    <row r="118" spans="1:16" s="46" customFormat="1" ht="96">
      <c r="A118" s="287" t="s">
        <v>629</v>
      </c>
      <c r="B118" s="295" t="s">
        <v>223</v>
      </c>
      <c r="C118" s="75" t="s">
        <v>621</v>
      </c>
      <c r="D118" s="81" t="s">
        <v>45</v>
      </c>
      <c r="E118" s="74" t="s">
        <v>771</v>
      </c>
      <c r="F118" s="492" t="s">
        <v>773</v>
      </c>
      <c r="G118" s="199">
        <v>1</v>
      </c>
      <c r="H118" s="11"/>
      <c r="I118" s="94"/>
      <c r="J118" s="11"/>
      <c r="K118" s="11"/>
      <c r="L118" s="11"/>
      <c r="M118" s="11"/>
      <c r="N118" s="11"/>
      <c r="O118" s="11"/>
      <c r="P118" s="11"/>
    </row>
    <row r="119" spans="1:16" s="46" customFormat="1" ht="36">
      <c r="A119" s="287" t="s">
        <v>630</v>
      </c>
      <c r="B119" s="295" t="s">
        <v>222</v>
      </c>
      <c r="C119" s="75" t="s">
        <v>625</v>
      </c>
      <c r="D119" s="81" t="s">
        <v>70</v>
      </c>
      <c r="E119" s="74" t="s">
        <v>771</v>
      </c>
      <c r="F119" s="492" t="s">
        <v>774</v>
      </c>
      <c r="G119" s="199">
        <v>6.6</v>
      </c>
      <c r="H119" s="11"/>
      <c r="I119" s="94"/>
      <c r="J119" s="11"/>
      <c r="K119" s="11"/>
      <c r="L119" s="11"/>
      <c r="M119" s="11"/>
      <c r="N119" s="11"/>
      <c r="O119" s="11"/>
      <c r="P119" s="11"/>
    </row>
    <row r="120" spans="1:16" s="46" customFormat="1" ht="36">
      <c r="A120" s="287" t="s">
        <v>631</v>
      </c>
      <c r="B120" s="295" t="s">
        <v>225</v>
      </c>
      <c r="C120" s="75" t="s">
        <v>770</v>
      </c>
      <c r="D120" s="81" t="s">
        <v>70</v>
      </c>
      <c r="E120" s="74" t="s">
        <v>771</v>
      </c>
      <c r="F120" s="492" t="s">
        <v>776</v>
      </c>
      <c r="G120" s="199">
        <v>7.7</v>
      </c>
      <c r="H120" s="11"/>
      <c r="I120" s="94"/>
      <c r="J120" s="11"/>
      <c r="K120" s="11"/>
      <c r="L120" s="11"/>
      <c r="M120" s="11"/>
      <c r="N120" s="11"/>
      <c r="O120" s="11"/>
      <c r="P120" s="11"/>
    </row>
    <row r="121" spans="1:16" s="46" customFormat="1" ht="12.75">
      <c r="A121" s="283"/>
      <c r="B121" s="139"/>
      <c r="C121" s="148" t="s">
        <v>623</v>
      </c>
      <c r="D121" s="182"/>
      <c r="E121" s="251"/>
      <c r="F121" s="493"/>
      <c r="G121" s="162"/>
      <c r="H121" s="11"/>
      <c r="I121" s="94"/>
      <c r="J121" s="11"/>
      <c r="K121" s="11"/>
      <c r="L121" s="11"/>
      <c r="M121" s="11"/>
      <c r="N121" s="11"/>
      <c r="O121" s="11"/>
      <c r="P121" s="11"/>
    </row>
    <row r="122" spans="1:16" s="46" customFormat="1" ht="36">
      <c r="A122" s="287" t="s">
        <v>632</v>
      </c>
      <c r="B122" s="295" t="s">
        <v>225</v>
      </c>
      <c r="C122" s="75" t="s">
        <v>624</v>
      </c>
      <c r="D122" s="81" t="s">
        <v>70</v>
      </c>
      <c r="E122" s="74" t="s">
        <v>771</v>
      </c>
      <c r="F122" s="492" t="s">
        <v>777</v>
      </c>
      <c r="G122" s="199">
        <v>1.98</v>
      </c>
      <c r="H122" s="11"/>
      <c r="I122" s="94"/>
      <c r="J122" s="11"/>
      <c r="K122" s="11"/>
      <c r="L122" s="11"/>
      <c r="M122" s="11"/>
      <c r="N122" s="11"/>
      <c r="O122" s="11"/>
      <c r="P122" s="11"/>
    </row>
    <row r="123" spans="1:16" s="46" customFormat="1" ht="36">
      <c r="A123" s="287" t="s">
        <v>633</v>
      </c>
      <c r="B123" s="295" t="s">
        <v>778</v>
      </c>
      <c r="C123" s="75" t="s">
        <v>779</v>
      </c>
      <c r="D123" s="81" t="s">
        <v>46</v>
      </c>
      <c r="E123" s="74" t="s">
        <v>771</v>
      </c>
      <c r="F123" s="494" t="s">
        <v>790</v>
      </c>
      <c r="G123" s="199">
        <v>8.89</v>
      </c>
      <c r="H123" s="11"/>
      <c r="I123" s="94"/>
      <c r="J123" s="11"/>
      <c r="K123" s="11"/>
      <c r="L123" s="11"/>
      <c r="M123" s="11"/>
      <c r="N123" s="11"/>
      <c r="O123" s="11"/>
      <c r="P123" s="11"/>
    </row>
    <row r="124" spans="1:16" s="44" customFormat="1" ht="12.75">
      <c r="A124" s="283"/>
      <c r="B124" s="139"/>
      <c r="C124" s="148" t="s">
        <v>227</v>
      </c>
      <c r="D124" s="182"/>
      <c r="E124" s="251"/>
      <c r="F124" s="473"/>
      <c r="G124" s="162"/>
      <c r="I124" s="94"/>
    </row>
    <row r="125" spans="1:16" s="44" customFormat="1" ht="48">
      <c r="A125" s="287" t="s">
        <v>634</v>
      </c>
      <c r="B125" s="295" t="s">
        <v>228</v>
      </c>
      <c r="C125" s="75" t="s">
        <v>626</v>
      </c>
      <c r="D125" s="81" t="s">
        <v>70</v>
      </c>
      <c r="E125" s="74" t="s">
        <v>771</v>
      </c>
      <c r="F125" s="495" t="s">
        <v>780</v>
      </c>
      <c r="G125" s="199">
        <v>10.8</v>
      </c>
      <c r="I125" s="94"/>
    </row>
    <row r="126" spans="1:16" s="44" customFormat="1" ht="12.75">
      <c r="A126" s="283"/>
      <c r="B126" s="139"/>
      <c r="C126" s="148" t="s">
        <v>229</v>
      </c>
      <c r="D126" s="182"/>
      <c r="E126" s="251"/>
      <c r="F126" s="473"/>
      <c r="G126" s="162"/>
      <c r="I126" s="94"/>
    </row>
    <row r="127" spans="1:16" s="44" customFormat="1" ht="36">
      <c r="A127" s="287" t="s">
        <v>635</v>
      </c>
      <c r="B127" s="295">
        <v>102181</v>
      </c>
      <c r="C127" s="75" t="s">
        <v>768</v>
      </c>
      <c r="D127" s="81" t="s">
        <v>70</v>
      </c>
      <c r="E127" s="74" t="s">
        <v>771</v>
      </c>
      <c r="F127" s="495" t="s">
        <v>781</v>
      </c>
      <c r="G127" s="199">
        <v>18.899999999999999</v>
      </c>
      <c r="I127" s="94"/>
    </row>
    <row r="128" spans="1:16" s="44" customFormat="1" ht="36">
      <c r="A128" s="287" t="s">
        <v>636</v>
      </c>
      <c r="B128" s="295" t="s">
        <v>230</v>
      </c>
      <c r="C128" s="75" t="s">
        <v>767</v>
      </c>
      <c r="D128" s="81" t="s">
        <v>159</v>
      </c>
      <c r="E128" s="74" t="s">
        <v>771</v>
      </c>
      <c r="F128" s="495" t="s">
        <v>782</v>
      </c>
      <c r="G128" s="199">
        <v>3</v>
      </c>
      <c r="I128" s="94"/>
    </row>
    <row r="129" spans="1:16" s="44" customFormat="1" ht="48">
      <c r="A129" s="287" t="s">
        <v>637</v>
      </c>
      <c r="B129" s="295" t="s">
        <v>231</v>
      </c>
      <c r="C129" s="75" t="s">
        <v>766</v>
      </c>
      <c r="D129" s="81" t="s">
        <v>159</v>
      </c>
      <c r="E129" s="74" t="s">
        <v>771</v>
      </c>
      <c r="F129" s="495" t="s">
        <v>782</v>
      </c>
      <c r="G129" s="199">
        <v>3</v>
      </c>
      <c r="I129" s="94"/>
    </row>
    <row r="130" spans="1:16" s="44" customFormat="1" ht="12.75">
      <c r="A130" s="283"/>
      <c r="B130" s="139"/>
      <c r="C130" s="148" t="s">
        <v>287</v>
      </c>
      <c r="D130" s="182"/>
      <c r="E130" s="251"/>
      <c r="F130" s="473"/>
      <c r="G130" s="162"/>
      <c r="I130" s="94"/>
    </row>
    <row r="131" spans="1:16" s="44" customFormat="1" ht="38.25">
      <c r="A131" s="287" t="s">
        <v>638</v>
      </c>
      <c r="B131" s="295">
        <v>93184</v>
      </c>
      <c r="C131" s="75" t="s">
        <v>400</v>
      </c>
      <c r="D131" s="81" t="s">
        <v>46</v>
      </c>
      <c r="E131" s="74" t="s">
        <v>771</v>
      </c>
      <c r="F131" s="495" t="s">
        <v>784</v>
      </c>
      <c r="G131" s="199">
        <v>40.799999999999997</v>
      </c>
      <c r="I131" s="94"/>
    </row>
    <row r="132" spans="1:16" s="44" customFormat="1" ht="36">
      <c r="A132" s="287" t="s">
        <v>639</v>
      </c>
      <c r="B132" s="295">
        <v>93185</v>
      </c>
      <c r="C132" s="75" t="s">
        <v>401</v>
      </c>
      <c r="D132" s="81" t="s">
        <v>46</v>
      </c>
      <c r="E132" s="74" t="s">
        <v>771</v>
      </c>
      <c r="F132" s="496" t="s">
        <v>783</v>
      </c>
      <c r="G132" s="199">
        <v>14.4</v>
      </c>
      <c r="I132" s="94"/>
    </row>
    <row r="133" spans="1:16" s="44" customFormat="1" ht="12.75">
      <c r="A133" s="283"/>
      <c r="B133" s="139"/>
      <c r="C133" s="148" t="s">
        <v>232</v>
      </c>
      <c r="D133" s="182"/>
      <c r="E133" s="251"/>
      <c r="F133" s="473"/>
      <c r="G133" s="162"/>
      <c r="I133" s="94"/>
    </row>
    <row r="134" spans="1:16" s="44" customFormat="1" ht="60">
      <c r="A134" s="287" t="s">
        <v>640</v>
      </c>
      <c r="B134" s="295" t="s">
        <v>233</v>
      </c>
      <c r="C134" s="75" t="s">
        <v>627</v>
      </c>
      <c r="D134" s="81" t="s">
        <v>70</v>
      </c>
      <c r="E134" s="74" t="s">
        <v>771</v>
      </c>
      <c r="F134" s="495" t="s">
        <v>785</v>
      </c>
      <c r="G134" s="199">
        <v>112.27</v>
      </c>
      <c r="I134" s="94"/>
    </row>
    <row r="135" spans="1:16" s="44" customFormat="1" ht="63.75">
      <c r="A135" s="287" t="s">
        <v>641</v>
      </c>
      <c r="B135" s="295" t="s">
        <v>234</v>
      </c>
      <c r="C135" s="75" t="s">
        <v>628</v>
      </c>
      <c r="D135" s="81" t="s">
        <v>70</v>
      </c>
      <c r="E135" s="74" t="s">
        <v>771</v>
      </c>
      <c r="F135" s="495" t="s">
        <v>786</v>
      </c>
      <c r="G135" s="199">
        <v>7.72</v>
      </c>
      <c r="I135" s="94"/>
    </row>
    <row r="136" spans="1:16" s="44" customFormat="1" ht="127.5">
      <c r="A136" s="287" t="s">
        <v>642</v>
      </c>
      <c r="B136" s="295" t="s">
        <v>236</v>
      </c>
      <c r="C136" s="75" t="s">
        <v>235</v>
      </c>
      <c r="D136" s="81" t="s">
        <v>70</v>
      </c>
      <c r="E136" s="74" t="s">
        <v>771</v>
      </c>
      <c r="F136" s="495" t="s">
        <v>787</v>
      </c>
      <c r="G136" s="199">
        <v>15.27</v>
      </c>
      <c r="I136" s="94"/>
    </row>
    <row r="137" spans="1:16" s="44" customFormat="1" ht="12.75">
      <c r="A137" s="288"/>
      <c r="B137" s="139"/>
      <c r="C137" s="148" t="s">
        <v>288</v>
      </c>
      <c r="D137" s="182"/>
      <c r="E137" s="251"/>
      <c r="F137" s="473"/>
      <c r="G137" s="162"/>
      <c r="I137" s="94"/>
    </row>
    <row r="138" spans="1:16" s="44" customFormat="1" ht="51">
      <c r="A138" s="287" t="s">
        <v>643</v>
      </c>
      <c r="B138" s="295">
        <v>93194</v>
      </c>
      <c r="C138" s="75" t="s">
        <v>289</v>
      </c>
      <c r="D138" s="81" t="s">
        <v>46</v>
      </c>
      <c r="E138" s="74" t="s">
        <v>771</v>
      </c>
      <c r="F138" s="495" t="s">
        <v>788</v>
      </c>
      <c r="G138" s="199">
        <v>6.1</v>
      </c>
      <c r="I138" s="94"/>
    </row>
    <row r="139" spans="1:16" s="44" customFormat="1" ht="97.9" customHeight="1">
      <c r="A139" s="287" t="s">
        <v>769</v>
      </c>
      <c r="B139" s="295">
        <v>93195</v>
      </c>
      <c r="C139" s="75" t="s">
        <v>290</v>
      </c>
      <c r="D139" s="81" t="s">
        <v>46</v>
      </c>
      <c r="E139" s="74" t="s">
        <v>771</v>
      </c>
      <c r="F139" s="495" t="s">
        <v>789</v>
      </c>
      <c r="G139" s="199">
        <v>84.1</v>
      </c>
      <c r="I139" s="94"/>
    </row>
    <row r="140" spans="1:16" s="44" customFormat="1" ht="12.75">
      <c r="A140" s="281">
        <v>9</v>
      </c>
      <c r="B140" s="96"/>
      <c r="C140" s="157" t="s">
        <v>110</v>
      </c>
      <c r="D140" s="174"/>
      <c r="E140" s="253"/>
      <c r="F140" s="470"/>
      <c r="G140" s="161"/>
      <c r="I140" s="94"/>
    </row>
    <row r="141" spans="1:16" s="44" customFormat="1" ht="12.75">
      <c r="A141" s="283"/>
      <c r="B141" s="139"/>
      <c r="C141" s="148" t="s">
        <v>246</v>
      </c>
      <c r="D141" s="182"/>
      <c r="E141" s="251"/>
      <c r="F141" s="473"/>
      <c r="G141" s="162"/>
      <c r="I141" s="94"/>
    </row>
    <row r="142" spans="1:16" s="46" customFormat="1" ht="25.5">
      <c r="A142" s="289" t="s">
        <v>66</v>
      </c>
      <c r="B142" s="83">
        <v>88485</v>
      </c>
      <c r="C142" s="75" t="s">
        <v>240</v>
      </c>
      <c r="D142" s="81" t="s">
        <v>70</v>
      </c>
      <c r="E142" s="74" t="s">
        <v>896</v>
      </c>
      <c r="F142" s="471" t="s">
        <v>919</v>
      </c>
      <c r="G142" s="199">
        <v>1180.9100000000001</v>
      </c>
      <c r="H142" s="11"/>
      <c r="I142" s="94"/>
      <c r="J142" s="11"/>
      <c r="K142" s="11"/>
      <c r="L142" s="11"/>
      <c r="M142" s="11"/>
      <c r="N142" s="11"/>
      <c r="O142" s="11"/>
      <c r="P142" s="11"/>
    </row>
    <row r="143" spans="1:16" s="46" customFormat="1" ht="38.25">
      <c r="A143" s="289" t="s">
        <v>213</v>
      </c>
      <c r="B143" s="83">
        <v>88484</v>
      </c>
      <c r="C143" s="75" t="s">
        <v>241</v>
      </c>
      <c r="D143" s="81" t="s">
        <v>70</v>
      </c>
      <c r="E143" s="276" t="s">
        <v>810</v>
      </c>
      <c r="F143" s="478" t="s">
        <v>811</v>
      </c>
      <c r="G143" s="199">
        <v>588.79</v>
      </c>
      <c r="H143" s="11"/>
      <c r="I143" s="94"/>
      <c r="J143" s="11"/>
      <c r="K143" s="11"/>
      <c r="L143" s="11"/>
      <c r="M143" s="11"/>
      <c r="N143" s="11"/>
      <c r="O143" s="11"/>
      <c r="P143" s="11"/>
    </row>
    <row r="144" spans="1:16" s="46" customFormat="1" ht="38.25">
      <c r="A144" s="289" t="s">
        <v>214</v>
      </c>
      <c r="B144" s="295" t="s">
        <v>645</v>
      </c>
      <c r="C144" s="75" t="s">
        <v>644</v>
      </c>
      <c r="D144" s="81" t="s">
        <v>70</v>
      </c>
      <c r="E144" s="276" t="s">
        <v>810</v>
      </c>
      <c r="F144" s="478" t="s">
        <v>811</v>
      </c>
      <c r="G144" s="199">
        <v>588.79</v>
      </c>
      <c r="H144" s="11"/>
      <c r="I144" s="94"/>
      <c r="J144" s="11"/>
      <c r="K144" s="11"/>
      <c r="L144" s="11"/>
      <c r="M144" s="11"/>
      <c r="N144" s="11"/>
      <c r="O144" s="11"/>
      <c r="P144" s="11"/>
    </row>
    <row r="145" spans="1:16" s="46" customFormat="1" ht="72">
      <c r="A145" s="289" t="s">
        <v>215</v>
      </c>
      <c r="B145" s="295">
        <v>88489</v>
      </c>
      <c r="C145" s="79" t="s">
        <v>243</v>
      </c>
      <c r="D145" s="294" t="s">
        <v>70</v>
      </c>
      <c r="E145" s="235" t="s">
        <v>898</v>
      </c>
      <c r="F145" s="471" t="s">
        <v>917</v>
      </c>
      <c r="G145" s="199">
        <v>944.91</v>
      </c>
      <c r="H145" s="11"/>
      <c r="I145" s="94"/>
      <c r="J145" s="11"/>
      <c r="K145" s="11"/>
      <c r="L145" s="11"/>
      <c r="M145" s="11"/>
      <c r="N145" s="11"/>
      <c r="O145" s="11"/>
      <c r="P145" s="11"/>
    </row>
    <row r="146" spans="1:16" s="46" customFormat="1" ht="38.25">
      <c r="A146" s="289" t="s">
        <v>216</v>
      </c>
      <c r="B146" s="295">
        <v>88488</v>
      </c>
      <c r="C146" s="79" t="s">
        <v>242</v>
      </c>
      <c r="D146" s="294" t="s">
        <v>70</v>
      </c>
      <c r="E146" s="276" t="s">
        <v>810</v>
      </c>
      <c r="F146" s="478" t="s">
        <v>811</v>
      </c>
      <c r="G146" s="199">
        <v>588.79</v>
      </c>
      <c r="H146" s="11"/>
      <c r="I146" s="94"/>
      <c r="J146" s="11"/>
      <c r="K146" s="11"/>
      <c r="L146" s="11"/>
      <c r="M146" s="11"/>
      <c r="N146" s="11"/>
      <c r="O146" s="11"/>
      <c r="P146" s="11"/>
    </row>
    <row r="147" spans="1:16" s="12" customFormat="1" ht="195.6" customHeight="1">
      <c r="A147" s="289" t="s">
        <v>217</v>
      </c>
      <c r="B147" s="295" t="s">
        <v>245</v>
      </c>
      <c r="C147" s="147" t="s">
        <v>244</v>
      </c>
      <c r="D147" s="294" t="s">
        <v>70</v>
      </c>
      <c r="E147" s="235" t="s">
        <v>897</v>
      </c>
      <c r="F147" s="477" t="s">
        <v>1003</v>
      </c>
      <c r="G147" s="199">
        <v>566.42999999999995</v>
      </c>
      <c r="I147" s="94"/>
    </row>
    <row r="148" spans="1:16" s="12" customFormat="1" ht="12.75">
      <c r="A148" s="283"/>
      <c r="B148" s="139"/>
      <c r="C148" s="148" t="s">
        <v>247</v>
      </c>
      <c r="D148" s="182"/>
      <c r="E148" s="251"/>
      <c r="F148" s="497"/>
      <c r="G148" s="162"/>
      <c r="I148" s="94"/>
    </row>
    <row r="149" spans="1:16" s="12" customFormat="1" ht="84">
      <c r="A149" s="289" t="s">
        <v>218</v>
      </c>
      <c r="B149" s="295">
        <v>102491</v>
      </c>
      <c r="C149" s="79" t="s">
        <v>248</v>
      </c>
      <c r="D149" s="294" t="s">
        <v>70</v>
      </c>
      <c r="E149" s="235" t="s">
        <v>906</v>
      </c>
      <c r="F149" s="479" t="s">
        <v>907</v>
      </c>
      <c r="G149" s="199">
        <v>108.9</v>
      </c>
      <c r="I149" s="94"/>
    </row>
    <row r="150" spans="1:16" s="12" customFormat="1" ht="12.75">
      <c r="A150" s="283"/>
      <c r="B150" s="139"/>
      <c r="C150" s="148" t="s">
        <v>249</v>
      </c>
      <c r="D150" s="182"/>
      <c r="E150" s="251"/>
      <c r="F150" s="497"/>
      <c r="G150" s="162"/>
      <c r="I150" s="94"/>
    </row>
    <row r="151" spans="1:16" s="46" customFormat="1" ht="72">
      <c r="A151" s="289" t="s">
        <v>219</v>
      </c>
      <c r="B151" s="295" t="s">
        <v>253</v>
      </c>
      <c r="C151" s="79" t="s">
        <v>252</v>
      </c>
      <c r="D151" s="294" t="s">
        <v>70</v>
      </c>
      <c r="E151" s="235" t="s">
        <v>905</v>
      </c>
      <c r="F151" s="472" t="s">
        <v>1004</v>
      </c>
      <c r="G151" s="199">
        <v>36.880000000000003</v>
      </c>
      <c r="H151" s="11"/>
      <c r="I151" s="94"/>
      <c r="J151" s="11"/>
      <c r="K151" s="11"/>
      <c r="L151" s="11"/>
      <c r="M151" s="11"/>
      <c r="N151" s="11"/>
      <c r="O151" s="11"/>
      <c r="P151" s="11"/>
    </row>
    <row r="152" spans="1:16" ht="60">
      <c r="A152" s="289" t="s">
        <v>220</v>
      </c>
      <c r="B152" s="295" t="s">
        <v>251</v>
      </c>
      <c r="C152" s="79" t="s">
        <v>250</v>
      </c>
      <c r="D152" s="294" t="s">
        <v>70</v>
      </c>
      <c r="E152" s="235" t="s">
        <v>908</v>
      </c>
      <c r="F152" s="498" t="s">
        <v>1005</v>
      </c>
      <c r="G152" s="199">
        <v>51.03</v>
      </c>
      <c r="I152" s="94"/>
    </row>
    <row r="153" spans="1:16" ht="15" customHeight="1">
      <c r="A153" s="281">
        <v>10</v>
      </c>
      <c r="B153" s="96"/>
      <c r="C153" s="97" t="s">
        <v>120</v>
      </c>
      <c r="D153" s="174"/>
      <c r="E153" s="249"/>
      <c r="F153" s="470"/>
      <c r="G153" s="163"/>
      <c r="I153" s="94"/>
    </row>
    <row r="154" spans="1:16" ht="15" customHeight="1">
      <c r="A154" s="283"/>
      <c r="B154" s="212"/>
      <c r="C154" s="230" t="s">
        <v>426</v>
      </c>
      <c r="D154" s="140"/>
      <c r="E154" s="251"/>
      <c r="F154" s="499"/>
      <c r="G154" s="231"/>
      <c r="I154" s="94"/>
    </row>
    <row r="155" spans="1:16" ht="48">
      <c r="A155" s="282" t="s">
        <v>77</v>
      </c>
      <c r="B155" s="201">
        <v>93358</v>
      </c>
      <c r="C155" s="217" t="s">
        <v>63</v>
      </c>
      <c r="D155" s="146" t="s">
        <v>427</v>
      </c>
      <c r="E155" s="235" t="s">
        <v>467</v>
      </c>
      <c r="F155" s="500" t="s">
        <v>962</v>
      </c>
      <c r="G155" s="199">
        <v>25.92</v>
      </c>
      <c r="I155" s="94"/>
    </row>
    <row r="156" spans="1:16" ht="36">
      <c r="A156" s="282" t="s">
        <v>101</v>
      </c>
      <c r="B156" s="295" t="s">
        <v>429</v>
      </c>
      <c r="C156" s="79" t="s">
        <v>430</v>
      </c>
      <c r="D156" s="146" t="s">
        <v>46</v>
      </c>
      <c r="E156" s="235" t="s">
        <v>468</v>
      </c>
      <c r="F156" s="501" t="s">
        <v>959</v>
      </c>
      <c r="G156" s="199">
        <v>150.84</v>
      </c>
      <c r="I156" s="94"/>
    </row>
    <row r="157" spans="1:16" ht="36">
      <c r="A157" s="282" t="s">
        <v>102</v>
      </c>
      <c r="B157" s="295" t="s">
        <v>432</v>
      </c>
      <c r="C157" s="79" t="s">
        <v>433</v>
      </c>
      <c r="D157" s="146" t="s">
        <v>46</v>
      </c>
      <c r="E157" s="235" t="s">
        <v>468</v>
      </c>
      <c r="F157" s="500" t="s">
        <v>960</v>
      </c>
      <c r="G157" s="232">
        <v>7.93</v>
      </c>
      <c r="I157" s="94"/>
    </row>
    <row r="158" spans="1:16" ht="36">
      <c r="A158" s="282" t="s">
        <v>103</v>
      </c>
      <c r="B158" s="295" t="s">
        <v>435</v>
      </c>
      <c r="C158" s="79" t="s">
        <v>436</v>
      </c>
      <c r="D158" s="146" t="s">
        <v>46</v>
      </c>
      <c r="E158" s="235" t="s">
        <v>468</v>
      </c>
      <c r="F158" s="502" t="s">
        <v>956</v>
      </c>
      <c r="G158" s="232">
        <v>3.29</v>
      </c>
      <c r="I158" s="94"/>
    </row>
    <row r="159" spans="1:16" ht="36">
      <c r="A159" s="282" t="s">
        <v>104</v>
      </c>
      <c r="B159" s="295" t="s">
        <v>438</v>
      </c>
      <c r="C159" s="79" t="s">
        <v>439</v>
      </c>
      <c r="D159" s="146" t="s">
        <v>46</v>
      </c>
      <c r="E159" s="235" t="s">
        <v>469</v>
      </c>
      <c r="F159" s="500" t="s">
        <v>957</v>
      </c>
      <c r="G159" s="232">
        <v>26.8</v>
      </c>
      <c r="I159" s="94"/>
    </row>
    <row r="160" spans="1:16" ht="12.75">
      <c r="A160" s="282" t="s">
        <v>105</v>
      </c>
      <c r="B160" s="295" t="s">
        <v>441</v>
      </c>
      <c r="C160" s="79" t="s">
        <v>470</v>
      </c>
      <c r="D160" s="146" t="s">
        <v>159</v>
      </c>
      <c r="E160" s="235" t="s">
        <v>413</v>
      </c>
      <c r="F160" s="500" t="s">
        <v>958</v>
      </c>
      <c r="G160" s="199">
        <v>8</v>
      </c>
      <c r="I160" s="94"/>
    </row>
    <row r="161" spans="1:9" ht="36">
      <c r="A161" s="282" t="s">
        <v>106</v>
      </c>
      <c r="B161" s="295" t="s">
        <v>946</v>
      </c>
      <c r="C161" s="79" t="s">
        <v>945</v>
      </c>
      <c r="D161" s="146" t="s">
        <v>159</v>
      </c>
      <c r="E161" s="235" t="s">
        <v>413</v>
      </c>
      <c r="F161" s="500" t="s">
        <v>955</v>
      </c>
      <c r="G161" s="199">
        <v>5</v>
      </c>
      <c r="I161" s="94"/>
    </row>
    <row r="162" spans="1:9" ht="36">
      <c r="A162" s="282" t="s">
        <v>254</v>
      </c>
      <c r="B162" s="295" t="s">
        <v>948</v>
      </c>
      <c r="C162" s="79" t="s">
        <v>947</v>
      </c>
      <c r="D162" s="146" t="s">
        <v>159</v>
      </c>
      <c r="E162" s="235" t="s">
        <v>413</v>
      </c>
      <c r="F162" s="500" t="s">
        <v>954</v>
      </c>
      <c r="G162" s="199">
        <v>11</v>
      </c>
      <c r="I162" s="94"/>
    </row>
    <row r="163" spans="1:9" ht="12.75">
      <c r="A163" s="282" t="s">
        <v>255</v>
      </c>
      <c r="B163" s="295" t="s">
        <v>445</v>
      </c>
      <c r="C163" s="79" t="s">
        <v>446</v>
      </c>
      <c r="D163" s="146" t="s">
        <v>159</v>
      </c>
      <c r="E163" s="235" t="s">
        <v>413</v>
      </c>
      <c r="F163" s="500" t="s">
        <v>953</v>
      </c>
      <c r="G163" s="199">
        <v>16</v>
      </c>
      <c r="I163" s="94"/>
    </row>
    <row r="164" spans="1:9" ht="24">
      <c r="A164" s="282" t="s">
        <v>256</v>
      </c>
      <c r="B164" s="295">
        <v>98110</v>
      </c>
      <c r="C164" s="79" t="s">
        <v>449</v>
      </c>
      <c r="D164" s="146" t="s">
        <v>159</v>
      </c>
      <c r="E164" s="235" t="s">
        <v>413</v>
      </c>
      <c r="F164" s="500" t="s">
        <v>951</v>
      </c>
      <c r="G164" s="199">
        <v>1</v>
      </c>
      <c r="I164" s="94"/>
    </row>
    <row r="165" spans="1:9" ht="84">
      <c r="A165" s="282" t="s">
        <v>566</v>
      </c>
      <c r="B165" s="295" t="s">
        <v>451</v>
      </c>
      <c r="C165" s="79" t="s">
        <v>452</v>
      </c>
      <c r="D165" s="146" t="s">
        <v>159</v>
      </c>
      <c r="E165" s="235" t="s">
        <v>413</v>
      </c>
      <c r="F165" s="502" t="s">
        <v>961</v>
      </c>
      <c r="G165" s="199">
        <v>20</v>
      </c>
      <c r="I165" s="94"/>
    </row>
    <row r="166" spans="1:9" ht="60">
      <c r="A166" s="282" t="s">
        <v>646</v>
      </c>
      <c r="B166" s="295" t="s">
        <v>453</v>
      </c>
      <c r="C166" s="79" t="s">
        <v>454</v>
      </c>
      <c r="D166" s="146" t="s">
        <v>159</v>
      </c>
      <c r="E166" s="235" t="s">
        <v>413</v>
      </c>
      <c r="F166" s="500" t="s">
        <v>952</v>
      </c>
      <c r="G166" s="199">
        <v>18</v>
      </c>
      <c r="I166" s="94"/>
    </row>
    <row r="167" spans="1:9" ht="72">
      <c r="A167" s="282" t="s">
        <v>647</v>
      </c>
      <c r="B167" s="295" t="s">
        <v>455</v>
      </c>
      <c r="C167" s="79" t="s">
        <v>456</v>
      </c>
      <c r="D167" s="146" t="s">
        <v>159</v>
      </c>
      <c r="E167" s="235" t="s">
        <v>413</v>
      </c>
      <c r="F167" s="500" t="s">
        <v>1006</v>
      </c>
      <c r="G167" s="199">
        <v>20</v>
      </c>
      <c r="I167" s="94"/>
    </row>
    <row r="168" spans="1:9" ht="60">
      <c r="A168" s="282" t="s">
        <v>648</v>
      </c>
      <c r="B168" s="295" t="s">
        <v>944</v>
      </c>
      <c r="C168" s="79" t="s">
        <v>943</v>
      </c>
      <c r="D168" s="146" t="s">
        <v>159</v>
      </c>
      <c r="E168" s="235" t="s">
        <v>413</v>
      </c>
      <c r="F168" s="500" t="s">
        <v>950</v>
      </c>
      <c r="G168" s="199">
        <v>10</v>
      </c>
      <c r="I168" s="94"/>
    </row>
    <row r="169" spans="1:9" ht="60">
      <c r="A169" s="282" t="s">
        <v>649</v>
      </c>
      <c r="B169" s="295" t="s">
        <v>942</v>
      </c>
      <c r="C169" s="147" t="s">
        <v>941</v>
      </c>
      <c r="D169" s="146" t="s">
        <v>159</v>
      </c>
      <c r="E169" s="235" t="s">
        <v>413</v>
      </c>
      <c r="F169" s="500" t="s">
        <v>949</v>
      </c>
      <c r="G169" s="199">
        <v>2</v>
      </c>
      <c r="I169" s="94"/>
    </row>
    <row r="170" spans="1:9" ht="15" customHeight="1">
      <c r="A170" s="285"/>
      <c r="B170" s="212"/>
      <c r="C170" s="230" t="s">
        <v>457</v>
      </c>
      <c r="D170" s="140"/>
      <c r="E170" s="251"/>
      <c r="F170" s="503"/>
      <c r="G170" s="234"/>
      <c r="I170" s="94"/>
    </row>
    <row r="171" spans="1:9" ht="34.15" customHeight="1">
      <c r="A171" s="282" t="s">
        <v>650</v>
      </c>
      <c r="B171" s="201">
        <v>93358</v>
      </c>
      <c r="C171" s="217" t="s">
        <v>63</v>
      </c>
      <c r="D171" s="146" t="s">
        <v>427</v>
      </c>
      <c r="E171" s="235" t="s">
        <v>467</v>
      </c>
      <c r="F171" s="500" t="s">
        <v>940</v>
      </c>
      <c r="G171" s="199">
        <v>16.38</v>
      </c>
      <c r="I171" s="94"/>
    </row>
    <row r="172" spans="1:9" ht="36">
      <c r="A172" s="282" t="s">
        <v>651</v>
      </c>
      <c r="B172" s="295">
        <v>89957</v>
      </c>
      <c r="C172" s="79" t="s">
        <v>458</v>
      </c>
      <c r="D172" s="146" t="s">
        <v>159</v>
      </c>
      <c r="E172" s="264" t="s">
        <v>413</v>
      </c>
      <c r="F172" s="504" t="s">
        <v>933</v>
      </c>
      <c r="G172" s="233">
        <v>46</v>
      </c>
      <c r="I172" s="94"/>
    </row>
    <row r="173" spans="1:9" ht="36">
      <c r="A173" s="282" t="s">
        <v>652</v>
      </c>
      <c r="B173" s="295" t="s">
        <v>928</v>
      </c>
      <c r="C173" s="147" t="s">
        <v>927</v>
      </c>
      <c r="D173" s="146" t="s">
        <v>46</v>
      </c>
      <c r="E173" s="264" t="s">
        <v>471</v>
      </c>
      <c r="F173" s="505" t="s">
        <v>934</v>
      </c>
      <c r="G173" s="233">
        <v>36.99</v>
      </c>
      <c r="I173" s="94"/>
    </row>
    <row r="174" spans="1:9" ht="38.25">
      <c r="A174" s="282" t="s">
        <v>653</v>
      </c>
      <c r="B174" s="295" t="s">
        <v>459</v>
      </c>
      <c r="C174" s="79" t="s">
        <v>460</v>
      </c>
      <c r="D174" s="146" t="s">
        <v>46</v>
      </c>
      <c r="E174" s="264" t="s">
        <v>471</v>
      </c>
      <c r="F174" s="506" t="s">
        <v>935</v>
      </c>
      <c r="G174" s="233">
        <v>32.270000000000003</v>
      </c>
      <c r="I174" s="94"/>
    </row>
    <row r="175" spans="1:9" ht="36">
      <c r="A175" s="282" t="s">
        <v>654</v>
      </c>
      <c r="B175" s="295" t="s">
        <v>461</v>
      </c>
      <c r="C175" s="79" t="s">
        <v>462</v>
      </c>
      <c r="D175" s="146" t="s">
        <v>46</v>
      </c>
      <c r="E175" s="264" t="s">
        <v>471</v>
      </c>
      <c r="F175" s="506" t="s">
        <v>936</v>
      </c>
      <c r="G175" s="233">
        <v>45.05</v>
      </c>
      <c r="I175" s="94"/>
    </row>
    <row r="176" spans="1:9" ht="25.5">
      <c r="A176" s="282" t="s">
        <v>655</v>
      </c>
      <c r="B176" s="295" t="s">
        <v>463</v>
      </c>
      <c r="C176" s="79" t="s">
        <v>464</v>
      </c>
      <c r="D176" s="146" t="s">
        <v>46</v>
      </c>
      <c r="E176" s="264" t="s">
        <v>471</v>
      </c>
      <c r="F176" s="506" t="s">
        <v>472</v>
      </c>
      <c r="G176" s="233">
        <v>84.35</v>
      </c>
      <c r="I176" s="94"/>
    </row>
    <row r="177" spans="1:9" ht="36">
      <c r="A177" s="282" t="s">
        <v>656</v>
      </c>
      <c r="B177" s="295" t="s">
        <v>465</v>
      </c>
      <c r="C177" s="79" t="s">
        <v>466</v>
      </c>
      <c r="D177" s="146" t="s">
        <v>46</v>
      </c>
      <c r="E177" s="264" t="s">
        <v>471</v>
      </c>
      <c r="F177" s="505" t="s">
        <v>937</v>
      </c>
      <c r="G177" s="233">
        <v>65.38</v>
      </c>
      <c r="I177" s="94"/>
    </row>
    <row r="178" spans="1:9" ht="60">
      <c r="A178" s="282" t="s">
        <v>657</v>
      </c>
      <c r="B178" s="295" t="s">
        <v>930</v>
      </c>
      <c r="C178" s="147" t="s">
        <v>929</v>
      </c>
      <c r="D178" s="146" t="s">
        <v>159</v>
      </c>
      <c r="E178" s="264" t="s">
        <v>413</v>
      </c>
      <c r="F178" s="504" t="s">
        <v>490</v>
      </c>
      <c r="G178" s="233">
        <v>1</v>
      </c>
      <c r="I178" s="94"/>
    </row>
    <row r="179" spans="1:9" ht="24">
      <c r="A179" s="282" t="s">
        <v>658</v>
      </c>
      <c r="B179" s="295">
        <v>95675</v>
      </c>
      <c r="C179" s="147" t="s">
        <v>931</v>
      </c>
      <c r="D179" s="146" t="s">
        <v>159</v>
      </c>
      <c r="E179" s="264" t="s">
        <v>413</v>
      </c>
      <c r="F179" s="504" t="s">
        <v>473</v>
      </c>
      <c r="G179" s="233">
        <v>1</v>
      </c>
      <c r="I179" s="94"/>
    </row>
    <row r="180" spans="1:9" ht="36">
      <c r="A180" s="282" t="s">
        <v>659</v>
      </c>
      <c r="B180" s="84" t="s">
        <v>97</v>
      </c>
      <c r="C180" s="229" t="s">
        <v>281</v>
      </c>
      <c r="D180" s="84" t="s">
        <v>159</v>
      </c>
      <c r="E180" s="264" t="s">
        <v>413</v>
      </c>
      <c r="F180" s="504" t="s">
        <v>938</v>
      </c>
      <c r="G180" s="233">
        <v>8</v>
      </c>
      <c r="I180" s="94"/>
    </row>
    <row r="181" spans="1:9" ht="60">
      <c r="A181" s="282" t="s">
        <v>932</v>
      </c>
      <c r="B181" s="84" t="s">
        <v>149</v>
      </c>
      <c r="C181" s="229" t="s">
        <v>939</v>
      </c>
      <c r="D181" s="218" t="s">
        <v>45</v>
      </c>
      <c r="E181" s="264" t="s">
        <v>413</v>
      </c>
      <c r="F181" s="504" t="s">
        <v>473</v>
      </c>
      <c r="G181" s="233">
        <v>1</v>
      </c>
      <c r="I181" s="94"/>
    </row>
    <row r="182" spans="1:9" ht="15" customHeight="1">
      <c r="A182" s="281">
        <v>11</v>
      </c>
      <c r="B182" s="96"/>
      <c r="C182" s="97" t="s">
        <v>112</v>
      </c>
      <c r="D182" s="174"/>
      <c r="E182" s="249"/>
      <c r="F182" s="470"/>
      <c r="G182" s="161"/>
      <c r="I182" s="94"/>
    </row>
    <row r="183" spans="1:9" ht="48">
      <c r="A183" s="290" t="s">
        <v>78</v>
      </c>
      <c r="B183" s="84" t="s">
        <v>263</v>
      </c>
      <c r="C183" s="149" t="s">
        <v>262</v>
      </c>
      <c r="D183" s="91" t="s">
        <v>159</v>
      </c>
      <c r="E183" s="235" t="s">
        <v>375</v>
      </c>
      <c r="F183" s="507" t="s">
        <v>909</v>
      </c>
      <c r="G183" s="199">
        <v>9</v>
      </c>
      <c r="I183" s="94"/>
    </row>
    <row r="184" spans="1:9" ht="72">
      <c r="A184" s="290" t="s">
        <v>428</v>
      </c>
      <c r="B184" s="84" t="s">
        <v>911</v>
      </c>
      <c r="C184" s="149" t="s">
        <v>910</v>
      </c>
      <c r="D184" s="91" t="s">
        <v>159</v>
      </c>
      <c r="E184" s="235" t="s">
        <v>375</v>
      </c>
      <c r="F184" s="507" t="s">
        <v>913</v>
      </c>
      <c r="G184" s="199">
        <v>4</v>
      </c>
      <c r="I184" s="94"/>
    </row>
    <row r="185" spans="1:9" ht="36">
      <c r="A185" s="290" t="s">
        <v>431</v>
      </c>
      <c r="B185" s="84">
        <v>86904</v>
      </c>
      <c r="C185" s="149" t="s">
        <v>274</v>
      </c>
      <c r="D185" s="91" t="s">
        <v>159</v>
      </c>
      <c r="E185" s="235" t="s">
        <v>375</v>
      </c>
      <c r="F185" s="507" t="s">
        <v>912</v>
      </c>
      <c r="G185" s="199">
        <v>4</v>
      </c>
      <c r="I185" s="94"/>
    </row>
    <row r="186" spans="1:9" ht="60">
      <c r="A186" s="290" t="s">
        <v>434</v>
      </c>
      <c r="B186" s="84" t="s">
        <v>265</v>
      </c>
      <c r="C186" s="149" t="s">
        <v>264</v>
      </c>
      <c r="D186" s="91" t="s">
        <v>159</v>
      </c>
      <c r="E186" s="235" t="s">
        <v>375</v>
      </c>
      <c r="F186" s="508" t="s">
        <v>914</v>
      </c>
      <c r="G186" s="199">
        <v>14</v>
      </c>
      <c r="I186" s="94"/>
    </row>
    <row r="187" spans="1:9" ht="108">
      <c r="A187" s="290" t="s">
        <v>437</v>
      </c>
      <c r="B187" s="84" t="s">
        <v>269</v>
      </c>
      <c r="C187" s="149" t="s">
        <v>268</v>
      </c>
      <c r="D187" s="91" t="s">
        <v>159</v>
      </c>
      <c r="E187" s="235" t="s">
        <v>375</v>
      </c>
      <c r="F187" s="508" t="s">
        <v>912</v>
      </c>
      <c r="G187" s="199">
        <v>4</v>
      </c>
      <c r="I187" s="94"/>
    </row>
    <row r="188" spans="1:9" ht="60">
      <c r="A188" s="290" t="s">
        <v>440</v>
      </c>
      <c r="B188" s="84" t="s">
        <v>270</v>
      </c>
      <c r="C188" s="150" t="s">
        <v>273</v>
      </c>
      <c r="D188" s="91" t="s">
        <v>159</v>
      </c>
      <c r="E188" s="235" t="s">
        <v>395</v>
      </c>
      <c r="F188" s="507" t="s">
        <v>1007</v>
      </c>
      <c r="G188" s="199">
        <v>8</v>
      </c>
      <c r="I188" s="94"/>
    </row>
    <row r="189" spans="1:9" ht="84">
      <c r="A189" s="290" t="s">
        <v>443</v>
      </c>
      <c r="B189" s="84" t="s">
        <v>276</v>
      </c>
      <c r="C189" s="149" t="s">
        <v>275</v>
      </c>
      <c r="D189" s="91" t="s">
        <v>159</v>
      </c>
      <c r="E189" s="235" t="s">
        <v>396</v>
      </c>
      <c r="F189" s="509" t="s">
        <v>703</v>
      </c>
      <c r="G189" s="199">
        <v>1</v>
      </c>
      <c r="I189" s="94"/>
    </row>
    <row r="190" spans="1:9" ht="40.15" customHeight="1">
      <c r="A190" s="290" t="s">
        <v>444</v>
      </c>
      <c r="B190" s="84" t="s">
        <v>278</v>
      </c>
      <c r="C190" s="149" t="s">
        <v>277</v>
      </c>
      <c r="D190" s="91" t="s">
        <v>159</v>
      </c>
      <c r="E190" s="235" t="s">
        <v>396</v>
      </c>
      <c r="F190" s="509" t="s">
        <v>376</v>
      </c>
      <c r="G190" s="199">
        <v>2</v>
      </c>
      <c r="I190" s="94"/>
    </row>
    <row r="191" spans="1:9" ht="24">
      <c r="A191" s="290" t="s">
        <v>447</v>
      </c>
      <c r="B191" s="84" t="s">
        <v>399</v>
      </c>
      <c r="C191" s="510" t="s">
        <v>398</v>
      </c>
      <c r="D191" s="91" t="s">
        <v>159</v>
      </c>
      <c r="E191" s="235" t="s">
        <v>394</v>
      </c>
      <c r="F191" s="507" t="s">
        <v>388</v>
      </c>
      <c r="G191" s="199">
        <v>1</v>
      </c>
      <c r="I191" s="94"/>
    </row>
    <row r="192" spans="1:9" ht="12.75">
      <c r="A192" s="290" t="s">
        <v>448</v>
      </c>
      <c r="B192" s="84" t="s">
        <v>280</v>
      </c>
      <c r="C192" s="200" t="s">
        <v>279</v>
      </c>
      <c r="D192" s="91" t="s">
        <v>159</v>
      </c>
      <c r="E192" s="235" t="s">
        <v>413</v>
      </c>
      <c r="F192" s="507" t="s">
        <v>915</v>
      </c>
      <c r="G192" s="199">
        <v>2</v>
      </c>
      <c r="I192" s="94"/>
    </row>
    <row r="193" spans="1:9" ht="24">
      <c r="A193" s="290" t="s">
        <v>450</v>
      </c>
      <c r="B193" s="84">
        <v>100858</v>
      </c>
      <c r="C193" s="200" t="s">
        <v>916</v>
      </c>
      <c r="D193" s="91" t="s">
        <v>46</v>
      </c>
      <c r="E193" s="235" t="s">
        <v>413</v>
      </c>
      <c r="F193" s="507" t="s">
        <v>376</v>
      </c>
      <c r="G193" s="199">
        <v>2</v>
      </c>
      <c r="I193" s="94"/>
    </row>
    <row r="194" spans="1:9" ht="15" customHeight="1">
      <c r="A194" s="281">
        <v>12</v>
      </c>
      <c r="B194" s="96"/>
      <c r="C194" s="97" t="s">
        <v>113</v>
      </c>
      <c r="D194" s="174"/>
      <c r="E194" s="249"/>
      <c r="F194" s="470"/>
      <c r="G194" s="161"/>
      <c r="I194" s="94"/>
    </row>
    <row r="195" spans="1:9" ht="60">
      <c r="A195" s="290" t="s">
        <v>258</v>
      </c>
      <c r="B195" s="84">
        <v>104475</v>
      </c>
      <c r="C195" s="149" t="s">
        <v>963</v>
      </c>
      <c r="D195" s="91" t="s">
        <v>159</v>
      </c>
      <c r="E195" s="235" t="s">
        <v>673</v>
      </c>
      <c r="F195" s="511" t="s">
        <v>665</v>
      </c>
      <c r="G195" s="199">
        <v>165</v>
      </c>
      <c r="I195" s="94"/>
    </row>
    <row r="196" spans="1:9" ht="60">
      <c r="A196" s="290" t="s">
        <v>259</v>
      </c>
      <c r="B196" s="84">
        <v>104476</v>
      </c>
      <c r="C196" s="149" t="s">
        <v>554</v>
      </c>
      <c r="D196" s="91" t="s">
        <v>159</v>
      </c>
      <c r="E196" s="235" t="s">
        <v>1008</v>
      </c>
      <c r="F196" s="511" t="s">
        <v>667</v>
      </c>
      <c r="G196" s="199">
        <v>9</v>
      </c>
      <c r="I196" s="94"/>
    </row>
    <row r="197" spans="1:9" ht="60">
      <c r="A197" s="290" t="s">
        <v>260</v>
      </c>
      <c r="B197" s="84">
        <v>104481</v>
      </c>
      <c r="C197" s="149" t="s">
        <v>662</v>
      </c>
      <c r="D197" s="91" t="s">
        <v>159</v>
      </c>
      <c r="E197" s="235" t="s">
        <v>663</v>
      </c>
      <c r="F197" s="511" t="s">
        <v>666</v>
      </c>
      <c r="G197" s="199">
        <v>1</v>
      </c>
      <c r="I197" s="94"/>
    </row>
    <row r="198" spans="1:9" ht="60">
      <c r="A198" s="290" t="s">
        <v>261</v>
      </c>
      <c r="B198" s="84">
        <v>104473</v>
      </c>
      <c r="C198" s="149" t="s">
        <v>664</v>
      </c>
      <c r="D198" s="91" t="s">
        <v>159</v>
      </c>
      <c r="E198" s="235" t="s">
        <v>374</v>
      </c>
      <c r="F198" s="511" t="s">
        <v>668</v>
      </c>
      <c r="G198" s="199">
        <v>161</v>
      </c>
      <c r="I198" s="94"/>
    </row>
    <row r="199" spans="1:9" ht="51">
      <c r="A199" s="290" t="s">
        <v>266</v>
      </c>
      <c r="B199" s="84" t="s">
        <v>670</v>
      </c>
      <c r="C199" s="248" t="s">
        <v>669</v>
      </c>
      <c r="D199" s="91" t="s">
        <v>159</v>
      </c>
      <c r="E199" s="235" t="s">
        <v>672</v>
      </c>
      <c r="F199" s="511" t="s">
        <v>671</v>
      </c>
      <c r="G199" s="199">
        <v>122</v>
      </c>
      <c r="I199" s="94"/>
    </row>
    <row r="200" spans="1:9" ht="24">
      <c r="A200" s="290" t="s">
        <v>267</v>
      </c>
      <c r="B200" s="84">
        <v>39391</v>
      </c>
      <c r="C200" s="149" t="s">
        <v>674</v>
      </c>
      <c r="D200" s="91" t="s">
        <v>159</v>
      </c>
      <c r="E200" s="235" t="s">
        <v>676</v>
      </c>
      <c r="F200" s="511" t="s">
        <v>675</v>
      </c>
      <c r="G200" s="199">
        <v>18</v>
      </c>
      <c r="I200" s="94"/>
    </row>
    <row r="201" spans="1:9" ht="24">
      <c r="A201" s="290" t="s">
        <v>282</v>
      </c>
      <c r="B201" s="84">
        <v>101655</v>
      </c>
      <c r="C201" s="149" t="s">
        <v>677</v>
      </c>
      <c r="D201" s="91" t="s">
        <v>159</v>
      </c>
      <c r="E201" s="235" t="s">
        <v>679</v>
      </c>
      <c r="F201" s="512" t="s">
        <v>678</v>
      </c>
      <c r="G201" s="199">
        <v>3</v>
      </c>
      <c r="I201" s="94"/>
    </row>
    <row r="202" spans="1:9" ht="24">
      <c r="A202" s="290" t="s">
        <v>283</v>
      </c>
      <c r="B202" s="84">
        <v>101658</v>
      </c>
      <c r="C202" s="149" t="s">
        <v>680</v>
      </c>
      <c r="D202" s="91" t="s">
        <v>159</v>
      </c>
      <c r="E202" s="235" t="s">
        <v>681</v>
      </c>
      <c r="F202" s="512" t="s">
        <v>682</v>
      </c>
      <c r="G202" s="199">
        <v>4</v>
      </c>
      <c r="I202" s="94"/>
    </row>
    <row r="203" spans="1:9" ht="36">
      <c r="A203" s="290" t="s">
        <v>284</v>
      </c>
      <c r="B203" s="84">
        <v>101659</v>
      </c>
      <c r="C203" s="149" t="s">
        <v>683</v>
      </c>
      <c r="D203" s="91" t="s">
        <v>159</v>
      </c>
      <c r="E203" s="235" t="s">
        <v>684</v>
      </c>
      <c r="F203" s="512" t="s">
        <v>685</v>
      </c>
      <c r="G203" s="199">
        <v>5</v>
      </c>
      <c r="I203" s="94"/>
    </row>
    <row r="204" spans="1:9" ht="24">
      <c r="A204" s="290" t="s">
        <v>285</v>
      </c>
      <c r="B204" s="84">
        <v>100619</v>
      </c>
      <c r="C204" s="149" t="s">
        <v>686</v>
      </c>
      <c r="D204" s="91" t="s">
        <v>159</v>
      </c>
      <c r="E204" s="235" t="s">
        <v>687</v>
      </c>
      <c r="F204" s="512" t="s">
        <v>685</v>
      </c>
      <c r="G204" s="199">
        <v>5</v>
      </c>
      <c r="I204" s="94"/>
    </row>
    <row r="205" spans="1:9" ht="24">
      <c r="A205" s="290" t="s">
        <v>286</v>
      </c>
      <c r="B205" s="84" t="s">
        <v>689</v>
      </c>
      <c r="C205" s="149" t="s">
        <v>688</v>
      </c>
      <c r="D205" s="91" t="s">
        <v>159</v>
      </c>
      <c r="E205" s="235" t="s">
        <v>690</v>
      </c>
      <c r="F205" s="512" t="s">
        <v>685</v>
      </c>
      <c r="G205" s="199">
        <v>5</v>
      </c>
      <c r="I205" s="94"/>
    </row>
    <row r="206" spans="1:9" ht="43.15" customHeight="1">
      <c r="A206" s="290" t="s">
        <v>392</v>
      </c>
      <c r="B206" s="84">
        <v>93653</v>
      </c>
      <c r="C206" s="156" t="s">
        <v>691</v>
      </c>
      <c r="D206" s="91" t="s">
        <v>159</v>
      </c>
      <c r="E206" s="235" t="s">
        <v>699</v>
      </c>
      <c r="F206" s="505" t="s">
        <v>694</v>
      </c>
      <c r="G206" s="199">
        <v>5</v>
      </c>
      <c r="I206" s="94"/>
    </row>
    <row r="207" spans="1:9" s="262" customFormat="1" ht="54.6" customHeight="1">
      <c r="A207" s="290" t="s">
        <v>393</v>
      </c>
      <c r="B207" s="84">
        <v>93654</v>
      </c>
      <c r="C207" s="200" t="s">
        <v>337</v>
      </c>
      <c r="D207" s="91" t="s">
        <v>159</v>
      </c>
      <c r="E207" s="235" t="s">
        <v>699</v>
      </c>
      <c r="F207" s="505" t="s">
        <v>695</v>
      </c>
      <c r="G207" s="199">
        <v>36</v>
      </c>
      <c r="I207" s="263"/>
    </row>
    <row r="208" spans="1:9" s="262" customFormat="1" ht="28.9" customHeight="1">
      <c r="A208" s="290" t="s">
        <v>397</v>
      </c>
      <c r="B208" s="84">
        <v>93655</v>
      </c>
      <c r="C208" s="200" t="s">
        <v>692</v>
      </c>
      <c r="D208" s="91" t="s">
        <v>159</v>
      </c>
      <c r="E208" s="235" t="s">
        <v>699</v>
      </c>
      <c r="F208" s="505" t="s">
        <v>696</v>
      </c>
      <c r="G208" s="199">
        <v>4</v>
      </c>
      <c r="I208" s="263"/>
    </row>
    <row r="209" spans="1:9" s="262" customFormat="1" ht="36">
      <c r="A209" s="290" t="s">
        <v>711</v>
      </c>
      <c r="B209" s="84">
        <v>93656</v>
      </c>
      <c r="C209" s="200" t="s">
        <v>338</v>
      </c>
      <c r="D209" s="91" t="s">
        <v>159</v>
      </c>
      <c r="E209" s="235" t="s">
        <v>699</v>
      </c>
      <c r="F209" s="505" t="s">
        <v>697</v>
      </c>
      <c r="G209" s="199">
        <v>4</v>
      </c>
      <c r="I209" s="263"/>
    </row>
    <row r="210" spans="1:9" ht="38.25">
      <c r="A210" s="290" t="s">
        <v>712</v>
      </c>
      <c r="B210" s="84">
        <v>93657</v>
      </c>
      <c r="C210" s="156" t="s">
        <v>693</v>
      </c>
      <c r="D210" s="91" t="s">
        <v>159</v>
      </c>
      <c r="E210" s="235" t="s">
        <v>699</v>
      </c>
      <c r="F210" s="505" t="s">
        <v>698</v>
      </c>
      <c r="G210" s="199">
        <v>1</v>
      </c>
      <c r="I210" s="94"/>
    </row>
    <row r="211" spans="1:9" ht="36">
      <c r="A211" s="290" t="s">
        <v>713</v>
      </c>
      <c r="B211" s="84" t="s">
        <v>340</v>
      </c>
      <c r="C211" s="149" t="s">
        <v>339</v>
      </c>
      <c r="D211" s="91" t="s">
        <v>159</v>
      </c>
      <c r="E211" s="235" t="s">
        <v>699</v>
      </c>
      <c r="F211" s="513" t="s">
        <v>700</v>
      </c>
      <c r="G211" s="199">
        <v>1</v>
      </c>
      <c r="I211" s="94"/>
    </row>
    <row r="212" spans="1:9" ht="63.75">
      <c r="A212" s="290" t="s">
        <v>714</v>
      </c>
      <c r="B212" s="84" t="s">
        <v>336</v>
      </c>
      <c r="C212" s="200" t="s">
        <v>335</v>
      </c>
      <c r="D212" s="91" t="s">
        <v>159</v>
      </c>
      <c r="E212" s="235" t="s">
        <v>699</v>
      </c>
      <c r="F212" s="511" t="s">
        <v>701</v>
      </c>
      <c r="G212" s="199">
        <v>5</v>
      </c>
      <c r="I212" s="94"/>
    </row>
    <row r="213" spans="1:9" ht="76.5">
      <c r="A213" s="290" t="s">
        <v>715</v>
      </c>
      <c r="B213" s="84" t="s">
        <v>342</v>
      </c>
      <c r="C213" s="200" t="s">
        <v>341</v>
      </c>
      <c r="D213" s="91" t="s">
        <v>159</v>
      </c>
      <c r="E213" s="235" t="s">
        <v>699</v>
      </c>
      <c r="F213" s="511" t="s">
        <v>702</v>
      </c>
      <c r="G213" s="199">
        <v>20</v>
      </c>
      <c r="I213" s="94"/>
    </row>
    <row r="214" spans="1:9" ht="36">
      <c r="A214" s="290" t="s">
        <v>716</v>
      </c>
      <c r="B214" s="84" t="s">
        <v>344</v>
      </c>
      <c r="C214" s="149" t="s">
        <v>343</v>
      </c>
      <c r="D214" s="91" t="s">
        <v>159</v>
      </c>
      <c r="E214" s="235" t="s">
        <v>699</v>
      </c>
      <c r="F214" s="514" t="s">
        <v>379</v>
      </c>
      <c r="G214" s="199">
        <v>5</v>
      </c>
      <c r="I214" s="94"/>
    </row>
    <row r="215" spans="1:9" ht="24">
      <c r="A215" s="290" t="s">
        <v>717</v>
      </c>
      <c r="B215" s="84">
        <v>97359</v>
      </c>
      <c r="C215" s="149" t="s">
        <v>345</v>
      </c>
      <c r="D215" s="91" t="s">
        <v>159</v>
      </c>
      <c r="E215" s="235" t="s">
        <v>375</v>
      </c>
      <c r="F215" s="514" t="s">
        <v>703</v>
      </c>
      <c r="G215" s="199">
        <v>1</v>
      </c>
      <c r="I215" s="94"/>
    </row>
    <row r="216" spans="1:9" ht="48">
      <c r="A216" s="290" t="s">
        <v>718</v>
      </c>
      <c r="B216" s="84" t="s">
        <v>661</v>
      </c>
      <c r="C216" s="149" t="s">
        <v>660</v>
      </c>
      <c r="D216" s="91" t="s">
        <v>159</v>
      </c>
      <c r="E216" s="235" t="s">
        <v>704</v>
      </c>
      <c r="F216" s="514" t="s">
        <v>377</v>
      </c>
      <c r="G216" s="199">
        <v>1</v>
      </c>
      <c r="I216" s="94"/>
    </row>
    <row r="217" spans="1:9" ht="24">
      <c r="A217" s="290" t="s">
        <v>719</v>
      </c>
      <c r="B217" s="84">
        <v>93358</v>
      </c>
      <c r="C217" s="149" t="s">
        <v>63</v>
      </c>
      <c r="D217" s="91" t="s">
        <v>71</v>
      </c>
      <c r="E217" s="235" t="s">
        <v>378</v>
      </c>
      <c r="F217" s="506" t="s">
        <v>705</v>
      </c>
      <c r="G217" s="199">
        <v>4.74</v>
      </c>
      <c r="I217" s="94"/>
    </row>
    <row r="218" spans="1:9" ht="24">
      <c r="A218" s="290" t="s">
        <v>720</v>
      </c>
      <c r="B218" s="84" t="s">
        <v>708</v>
      </c>
      <c r="C218" s="149" t="s">
        <v>707</v>
      </c>
      <c r="D218" s="91" t="s">
        <v>159</v>
      </c>
      <c r="E218" s="235" t="s">
        <v>375</v>
      </c>
      <c r="F218" s="514" t="s">
        <v>706</v>
      </c>
      <c r="G218" s="199">
        <v>10</v>
      </c>
      <c r="I218" s="94"/>
    </row>
    <row r="219" spans="1:9" ht="36">
      <c r="A219" s="290" t="s">
        <v>721</v>
      </c>
      <c r="B219" s="84">
        <v>97667</v>
      </c>
      <c r="C219" s="149" t="s">
        <v>346</v>
      </c>
      <c r="D219" s="91" t="s">
        <v>46</v>
      </c>
      <c r="E219" s="235" t="s">
        <v>380</v>
      </c>
      <c r="F219" s="511" t="s">
        <v>709</v>
      </c>
      <c r="G219" s="199">
        <v>98.44</v>
      </c>
      <c r="I219" s="94"/>
    </row>
    <row r="220" spans="1:9" ht="76.5">
      <c r="A220" s="290" t="s">
        <v>722</v>
      </c>
      <c r="B220" s="84">
        <v>92984</v>
      </c>
      <c r="C220" s="200" t="s">
        <v>347</v>
      </c>
      <c r="D220" s="91" t="s">
        <v>46</v>
      </c>
      <c r="E220" s="235" t="s">
        <v>380</v>
      </c>
      <c r="F220" s="511" t="s">
        <v>710</v>
      </c>
      <c r="G220" s="199">
        <v>138.30000000000001</v>
      </c>
      <c r="I220" s="94"/>
    </row>
    <row r="221" spans="1:9" ht="25.5" customHeight="1">
      <c r="A221" s="281">
        <v>13</v>
      </c>
      <c r="B221" s="96"/>
      <c r="C221" s="97" t="s">
        <v>114</v>
      </c>
      <c r="D221" s="174"/>
      <c r="E221" s="249"/>
      <c r="F221" s="470"/>
      <c r="G221" s="161"/>
      <c r="I221" s="94"/>
    </row>
    <row r="222" spans="1:9" ht="36">
      <c r="A222" s="290" t="s">
        <v>350</v>
      </c>
      <c r="B222" s="84" t="s">
        <v>294</v>
      </c>
      <c r="C222" s="149" t="s">
        <v>293</v>
      </c>
      <c r="D222" s="91" t="s">
        <v>159</v>
      </c>
      <c r="E222" s="235" t="s">
        <v>751</v>
      </c>
      <c r="F222" s="514" t="s">
        <v>377</v>
      </c>
      <c r="G222" s="199">
        <v>1</v>
      </c>
      <c r="I222" s="94"/>
    </row>
    <row r="223" spans="1:9" ht="36">
      <c r="A223" s="290" t="s">
        <v>351</v>
      </c>
      <c r="B223" s="84" t="s">
        <v>296</v>
      </c>
      <c r="C223" s="149" t="s">
        <v>295</v>
      </c>
      <c r="D223" s="91" t="s">
        <v>159</v>
      </c>
      <c r="E223" s="235" t="s">
        <v>751</v>
      </c>
      <c r="F223" s="514" t="s">
        <v>377</v>
      </c>
      <c r="G223" s="199">
        <v>1</v>
      </c>
      <c r="I223" s="94"/>
    </row>
    <row r="224" spans="1:9" ht="48">
      <c r="A224" s="290" t="s">
        <v>352</v>
      </c>
      <c r="B224" s="84" t="s">
        <v>298</v>
      </c>
      <c r="C224" s="149" t="s">
        <v>297</v>
      </c>
      <c r="D224" s="91" t="s">
        <v>46</v>
      </c>
      <c r="E224" s="235" t="s">
        <v>383</v>
      </c>
      <c r="F224" s="511" t="s">
        <v>752</v>
      </c>
      <c r="G224" s="199">
        <v>72.08</v>
      </c>
      <c r="I224" s="94"/>
    </row>
    <row r="225" spans="1:9" ht="48">
      <c r="A225" s="290" t="s">
        <v>353</v>
      </c>
      <c r="B225" s="84" t="s">
        <v>299</v>
      </c>
      <c r="C225" s="149" t="s">
        <v>381</v>
      </c>
      <c r="D225" s="91" t="s">
        <v>46</v>
      </c>
      <c r="E225" s="235" t="s">
        <v>382</v>
      </c>
      <c r="F225" s="511" t="s">
        <v>753</v>
      </c>
      <c r="G225" s="199">
        <v>37.06</v>
      </c>
      <c r="I225" s="94"/>
    </row>
    <row r="226" spans="1:9" ht="25.5">
      <c r="A226" s="290" t="s">
        <v>354</v>
      </c>
      <c r="B226" s="84">
        <v>92884</v>
      </c>
      <c r="C226" s="149" t="s">
        <v>300</v>
      </c>
      <c r="D226" s="91" t="s">
        <v>93</v>
      </c>
      <c r="E226" s="235" t="s">
        <v>384</v>
      </c>
      <c r="F226" s="511" t="s">
        <v>754</v>
      </c>
      <c r="G226" s="199">
        <v>12.56</v>
      </c>
      <c r="I226" s="94"/>
    </row>
    <row r="227" spans="1:9" ht="36">
      <c r="A227" s="290" t="s">
        <v>355</v>
      </c>
      <c r="B227" s="84" t="s">
        <v>303</v>
      </c>
      <c r="C227" s="149" t="s">
        <v>302</v>
      </c>
      <c r="D227" s="91" t="s">
        <v>159</v>
      </c>
      <c r="E227" s="235" t="s">
        <v>751</v>
      </c>
      <c r="F227" s="514" t="s">
        <v>755</v>
      </c>
      <c r="G227" s="199">
        <v>5</v>
      </c>
      <c r="I227" s="94"/>
    </row>
    <row r="228" spans="1:9" ht="24">
      <c r="A228" s="290" t="s">
        <v>356</v>
      </c>
      <c r="B228" s="84">
        <v>93358</v>
      </c>
      <c r="C228" s="149" t="s">
        <v>63</v>
      </c>
      <c r="D228" s="91" t="s">
        <v>71</v>
      </c>
      <c r="E228" s="235" t="s">
        <v>378</v>
      </c>
      <c r="F228" s="506" t="s">
        <v>756</v>
      </c>
      <c r="G228" s="199">
        <v>5.56</v>
      </c>
      <c r="I228" s="94"/>
    </row>
    <row r="229" spans="1:9" ht="36">
      <c r="A229" s="290" t="s">
        <v>357</v>
      </c>
      <c r="B229" s="84" t="s">
        <v>292</v>
      </c>
      <c r="C229" s="149" t="s">
        <v>301</v>
      </c>
      <c r="D229" s="91" t="s">
        <v>159</v>
      </c>
      <c r="E229" s="235" t="s">
        <v>751</v>
      </c>
      <c r="F229" s="514" t="s">
        <v>755</v>
      </c>
      <c r="G229" s="199">
        <v>8</v>
      </c>
      <c r="I229" s="94"/>
    </row>
    <row r="230" spans="1:9" ht="36">
      <c r="A230" s="290" t="s">
        <v>358</v>
      </c>
      <c r="B230" s="84" t="s">
        <v>305</v>
      </c>
      <c r="C230" s="149" t="s">
        <v>304</v>
      </c>
      <c r="D230" s="91" t="s">
        <v>159</v>
      </c>
      <c r="E230" s="235" t="s">
        <v>751</v>
      </c>
      <c r="F230" s="514" t="s">
        <v>377</v>
      </c>
      <c r="G230" s="199">
        <v>1</v>
      </c>
      <c r="I230" s="94"/>
    </row>
    <row r="231" spans="1:9" ht="15" customHeight="1">
      <c r="A231" s="281">
        <v>14</v>
      </c>
      <c r="B231" s="96"/>
      <c r="C231" s="97" t="s">
        <v>291</v>
      </c>
      <c r="D231" s="174"/>
      <c r="E231" s="249"/>
      <c r="F231" s="470"/>
      <c r="G231" s="161"/>
      <c r="I231" s="94"/>
    </row>
    <row r="232" spans="1:9" ht="24">
      <c r="A232" s="290" t="s">
        <v>326</v>
      </c>
      <c r="B232" s="152">
        <v>98305</v>
      </c>
      <c r="C232" s="151" t="s">
        <v>324</v>
      </c>
      <c r="D232" s="91" t="s">
        <v>159</v>
      </c>
      <c r="E232" s="264" t="s">
        <v>375</v>
      </c>
      <c r="F232" s="514" t="s">
        <v>377</v>
      </c>
      <c r="G232" s="199">
        <v>1</v>
      </c>
      <c r="I232" s="94"/>
    </row>
    <row r="233" spans="1:9" ht="24">
      <c r="A233" s="290" t="s">
        <v>327</v>
      </c>
      <c r="B233" s="152">
        <v>98301</v>
      </c>
      <c r="C233" s="142" t="s">
        <v>325</v>
      </c>
      <c r="D233" s="91" t="s">
        <v>159</v>
      </c>
      <c r="E233" s="264" t="s">
        <v>375</v>
      </c>
      <c r="F233" s="514" t="s">
        <v>377</v>
      </c>
      <c r="G233" s="199">
        <v>1</v>
      </c>
      <c r="I233" s="94"/>
    </row>
    <row r="234" spans="1:9" ht="36">
      <c r="A234" s="290" t="s">
        <v>328</v>
      </c>
      <c r="B234" s="152">
        <v>98287</v>
      </c>
      <c r="C234" s="151" t="s">
        <v>320</v>
      </c>
      <c r="D234" s="91" t="s">
        <v>46</v>
      </c>
      <c r="E234" s="264" t="s">
        <v>385</v>
      </c>
      <c r="F234" s="511" t="s">
        <v>730</v>
      </c>
      <c r="G234" s="199">
        <v>53.63</v>
      </c>
      <c r="I234" s="94"/>
    </row>
    <row r="235" spans="1:9" ht="146.44999999999999" customHeight="1">
      <c r="A235" s="290" t="s">
        <v>329</v>
      </c>
      <c r="B235" s="153">
        <v>98295</v>
      </c>
      <c r="C235" s="151" t="s">
        <v>321</v>
      </c>
      <c r="D235" s="91" t="s">
        <v>46</v>
      </c>
      <c r="E235" s="264" t="s">
        <v>385</v>
      </c>
      <c r="F235" s="511" t="s">
        <v>729</v>
      </c>
      <c r="G235" s="199">
        <v>105.56</v>
      </c>
      <c r="I235" s="94"/>
    </row>
    <row r="236" spans="1:9" ht="60">
      <c r="A236" s="290" t="s">
        <v>330</v>
      </c>
      <c r="B236" s="153" t="s">
        <v>727</v>
      </c>
      <c r="C236" s="151" t="s">
        <v>726</v>
      </c>
      <c r="D236" s="91" t="s">
        <v>159</v>
      </c>
      <c r="E236" s="264" t="s">
        <v>725</v>
      </c>
      <c r="F236" s="515" t="s">
        <v>387</v>
      </c>
      <c r="G236" s="199">
        <v>4</v>
      </c>
      <c r="I236" s="94"/>
    </row>
    <row r="237" spans="1:9" ht="48">
      <c r="A237" s="290" t="s">
        <v>331</v>
      </c>
      <c r="B237" s="153" t="s">
        <v>724</v>
      </c>
      <c r="C237" s="151" t="s">
        <v>723</v>
      </c>
      <c r="D237" s="91" t="s">
        <v>159</v>
      </c>
      <c r="E237" s="264" t="s">
        <v>725</v>
      </c>
      <c r="F237" s="515" t="s">
        <v>728</v>
      </c>
      <c r="G237" s="199">
        <v>21</v>
      </c>
      <c r="I237" s="94"/>
    </row>
    <row r="238" spans="1:9" ht="35.450000000000003" customHeight="1">
      <c r="A238" s="290" t="s">
        <v>332</v>
      </c>
      <c r="B238" s="152" t="s">
        <v>316</v>
      </c>
      <c r="C238" s="151" t="s">
        <v>313</v>
      </c>
      <c r="D238" s="91" t="s">
        <v>159</v>
      </c>
      <c r="E238" s="264" t="s">
        <v>725</v>
      </c>
      <c r="F238" s="511" t="s">
        <v>731</v>
      </c>
      <c r="G238" s="199">
        <v>41</v>
      </c>
      <c r="I238" s="94"/>
    </row>
    <row r="239" spans="1:9" ht="48">
      <c r="A239" s="290" t="s">
        <v>333</v>
      </c>
      <c r="B239" s="152" t="s">
        <v>317</v>
      </c>
      <c r="C239" s="151" t="s">
        <v>314</v>
      </c>
      <c r="D239" s="91" t="s">
        <v>159</v>
      </c>
      <c r="E239" s="264" t="s">
        <v>725</v>
      </c>
      <c r="F239" s="511" t="s">
        <v>732</v>
      </c>
      <c r="G239" s="199">
        <v>16</v>
      </c>
      <c r="I239" s="94"/>
    </row>
    <row r="240" spans="1:9" ht="48">
      <c r="A240" s="290" t="s">
        <v>334</v>
      </c>
      <c r="B240" s="152" t="s">
        <v>318</v>
      </c>
      <c r="C240" s="151" t="s">
        <v>315</v>
      </c>
      <c r="D240" s="91" t="s">
        <v>46</v>
      </c>
      <c r="E240" s="264" t="s">
        <v>725</v>
      </c>
      <c r="F240" s="511" t="s">
        <v>733</v>
      </c>
      <c r="G240" s="199">
        <v>64.41</v>
      </c>
      <c r="I240" s="94"/>
    </row>
    <row r="241" spans="1:9" ht="60">
      <c r="A241" s="290" t="s">
        <v>735</v>
      </c>
      <c r="B241" s="152" t="s">
        <v>323</v>
      </c>
      <c r="C241" s="151" t="s">
        <v>322</v>
      </c>
      <c r="D241" s="91" t="s">
        <v>46</v>
      </c>
      <c r="E241" s="264" t="s">
        <v>725</v>
      </c>
      <c r="F241" s="511" t="s">
        <v>734</v>
      </c>
      <c r="G241" s="199">
        <v>41.15</v>
      </c>
      <c r="I241" s="94"/>
    </row>
    <row r="242" spans="1:9" ht="15" customHeight="1">
      <c r="A242" s="281">
        <v>15</v>
      </c>
      <c r="B242" s="96"/>
      <c r="C242" s="97" t="s">
        <v>115</v>
      </c>
      <c r="D242" s="174"/>
      <c r="E242" s="249"/>
      <c r="F242" s="470"/>
      <c r="G242" s="163"/>
      <c r="I242" s="94"/>
    </row>
    <row r="243" spans="1:9" ht="48">
      <c r="A243" s="290" t="s">
        <v>306</v>
      </c>
      <c r="B243" s="84" t="s">
        <v>474</v>
      </c>
      <c r="C243" s="200" t="s">
        <v>475</v>
      </c>
      <c r="D243" s="84" t="s">
        <v>46</v>
      </c>
      <c r="E243" s="235" t="s">
        <v>471</v>
      </c>
      <c r="F243" s="500" t="s">
        <v>757</v>
      </c>
      <c r="G243" s="232">
        <v>13.74</v>
      </c>
      <c r="I243" s="94"/>
    </row>
    <row r="244" spans="1:9" ht="24">
      <c r="A244" s="290" t="s">
        <v>307</v>
      </c>
      <c r="B244" s="84">
        <v>103029</v>
      </c>
      <c r="C244" s="200" t="s">
        <v>477</v>
      </c>
      <c r="D244" s="84" t="s">
        <v>159</v>
      </c>
      <c r="E244" s="235" t="s">
        <v>413</v>
      </c>
      <c r="F244" s="500" t="s">
        <v>490</v>
      </c>
      <c r="G244" s="199">
        <v>1</v>
      </c>
      <c r="I244" s="94"/>
    </row>
    <row r="245" spans="1:9" ht="36">
      <c r="A245" s="290" t="s">
        <v>308</v>
      </c>
      <c r="B245" s="84">
        <v>92694</v>
      </c>
      <c r="C245" s="200" t="s">
        <v>479</v>
      </c>
      <c r="D245" s="84" t="s">
        <v>159</v>
      </c>
      <c r="E245" s="235" t="s">
        <v>413</v>
      </c>
      <c r="F245" s="500" t="s">
        <v>491</v>
      </c>
      <c r="G245" s="199">
        <v>6</v>
      </c>
      <c r="I245" s="94"/>
    </row>
    <row r="246" spans="1:9" ht="36">
      <c r="A246" s="290" t="s">
        <v>309</v>
      </c>
      <c r="B246" s="84">
        <v>92692</v>
      </c>
      <c r="C246" s="200" t="s">
        <v>480</v>
      </c>
      <c r="D246" s="84" t="s">
        <v>159</v>
      </c>
      <c r="E246" s="235" t="s">
        <v>413</v>
      </c>
      <c r="F246" s="500" t="s">
        <v>492</v>
      </c>
      <c r="G246" s="199">
        <v>2</v>
      </c>
      <c r="I246" s="94"/>
    </row>
    <row r="247" spans="1:9" ht="36">
      <c r="A247" s="290" t="s">
        <v>310</v>
      </c>
      <c r="B247" s="84">
        <v>92693</v>
      </c>
      <c r="C247" s="200" t="s">
        <v>481</v>
      </c>
      <c r="D247" s="84" t="s">
        <v>159</v>
      </c>
      <c r="E247" s="235" t="s">
        <v>413</v>
      </c>
      <c r="F247" s="500" t="s">
        <v>493</v>
      </c>
      <c r="G247" s="199">
        <v>3</v>
      </c>
      <c r="I247" s="94"/>
    </row>
    <row r="248" spans="1:9" ht="24">
      <c r="A248" s="290" t="s">
        <v>311</v>
      </c>
      <c r="B248" s="84" t="s">
        <v>482</v>
      </c>
      <c r="C248" s="200" t="s">
        <v>483</v>
      </c>
      <c r="D248" s="84" t="s">
        <v>159</v>
      </c>
      <c r="E248" s="235" t="s">
        <v>413</v>
      </c>
      <c r="F248" s="504" t="s">
        <v>490</v>
      </c>
      <c r="G248" s="233">
        <v>1</v>
      </c>
      <c r="I248" s="94"/>
    </row>
    <row r="249" spans="1:9" ht="12.75">
      <c r="A249" s="290" t="s">
        <v>312</v>
      </c>
      <c r="B249" s="84" t="s">
        <v>489</v>
      </c>
      <c r="C249" s="200" t="s">
        <v>488</v>
      </c>
      <c r="D249" s="84" t="s">
        <v>159</v>
      </c>
      <c r="E249" s="235" t="s">
        <v>413</v>
      </c>
      <c r="F249" s="500" t="s">
        <v>492</v>
      </c>
      <c r="G249" s="199">
        <v>2</v>
      </c>
      <c r="I249" s="94"/>
    </row>
    <row r="250" spans="1:9" ht="15" customHeight="1">
      <c r="A250" s="281">
        <v>16</v>
      </c>
      <c r="B250" s="96"/>
      <c r="C250" s="97" t="s">
        <v>116</v>
      </c>
      <c r="D250" s="174"/>
      <c r="E250" s="249"/>
      <c r="F250" s="470"/>
      <c r="G250" s="163"/>
      <c r="I250" s="94"/>
    </row>
    <row r="251" spans="1:9" ht="84">
      <c r="A251" s="282" t="s">
        <v>319</v>
      </c>
      <c r="B251" s="239" t="s">
        <v>494</v>
      </c>
      <c r="C251" s="291" t="s">
        <v>495</v>
      </c>
      <c r="D251" s="236" t="s">
        <v>159</v>
      </c>
      <c r="E251" s="235" t="s">
        <v>413</v>
      </c>
      <c r="F251" s="500" t="s">
        <v>388</v>
      </c>
      <c r="G251" s="199">
        <v>1</v>
      </c>
      <c r="I251" s="94"/>
    </row>
    <row r="252" spans="1:9" ht="36">
      <c r="A252" s="282" t="s">
        <v>476</v>
      </c>
      <c r="B252" s="239" t="s">
        <v>496</v>
      </c>
      <c r="C252" s="147" t="s">
        <v>497</v>
      </c>
      <c r="D252" s="236" t="s">
        <v>159</v>
      </c>
      <c r="E252" s="235" t="s">
        <v>413</v>
      </c>
      <c r="F252" s="500" t="s">
        <v>388</v>
      </c>
      <c r="G252" s="199">
        <v>1</v>
      </c>
      <c r="I252" s="94"/>
    </row>
    <row r="253" spans="1:9" ht="24">
      <c r="A253" s="282" t="s">
        <v>484</v>
      </c>
      <c r="B253" s="295" t="s">
        <v>498</v>
      </c>
      <c r="C253" s="147" t="s">
        <v>499</v>
      </c>
      <c r="D253" s="236" t="s">
        <v>159</v>
      </c>
      <c r="E253" s="235" t="s">
        <v>413</v>
      </c>
      <c r="F253" s="500" t="s">
        <v>388</v>
      </c>
      <c r="G253" s="199">
        <v>1</v>
      </c>
      <c r="I253" s="94"/>
    </row>
    <row r="254" spans="1:9" ht="36">
      <c r="A254" s="282" t="s">
        <v>485</v>
      </c>
      <c r="B254" s="295">
        <v>103019</v>
      </c>
      <c r="C254" s="291" t="s">
        <v>500</v>
      </c>
      <c r="D254" s="236" t="s">
        <v>159</v>
      </c>
      <c r="E254" s="235" t="s">
        <v>413</v>
      </c>
      <c r="F254" s="500" t="s">
        <v>388</v>
      </c>
      <c r="G254" s="199">
        <v>1</v>
      </c>
      <c r="I254" s="94"/>
    </row>
    <row r="255" spans="1:9" ht="48">
      <c r="A255" s="282" t="s">
        <v>486</v>
      </c>
      <c r="B255" s="295" t="s">
        <v>501</v>
      </c>
      <c r="C255" s="147" t="s">
        <v>502</v>
      </c>
      <c r="D255" s="236" t="s">
        <v>159</v>
      </c>
      <c r="E255" s="235" t="s">
        <v>413</v>
      </c>
      <c r="F255" s="500" t="s">
        <v>388</v>
      </c>
      <c r="G255" s="199">
        <v>1</v>
      </c>
      <c r="I255" s="94"/>
    </row>
    <row r="256" spans="1:9" ht="24">
      <c r="A256" s="282" t="s">
        <v>487</v>
      </c>
      <c r="B256" s="295" t="s">
        <v>503</v>
      </c>
      <c r="C256" s="147" t="s">
        <v>504</v>
      </c>
      <c r="D256" s="236" t="s">
        <v>159</v>
      </c>
      <c r="E256" s="235" t="s">
        <v>413</v>
      </c>
      <c r="F256" s="500" t="s">
        <v>388</v>
      </c>
      <c r="G256" s="199">
        <v>1</v>
      </c>
      <c r="I256" s="94"/>
    </row>
    <row r="257" spans="1:9" ht="12.75">
      <c r="A257" s="282" t="s">
        <v>478</v>
      </c>
      <c r="B257" s="295" t="s">
        <v>505</v>
      </c>
      <c r="C257" s="147" t="s">
        <v>506</v>
      </c>
      <c r="D257" s="236" t="s">
        <v>159</v>
      </c>
      <c r="E257" s="235" t="s">
        <v>413</v>
      </c>
      <c r="F257" s="516" t="s">
        <v>529</v>
      </c>
      <c r="G257" s="199">
        <v>4</v>
      </c>
      <c r="I257" s="94"/>
    </row>
    <row r="258" spans="1:9" ht="36">
      <c r="A258" s="282" t="s">
        <v>736</v>
      </c>
      <c r="B258" s="295" t="s">
        <v>507</v>
      </c>
      <c r="C258" s="147" t="s">
        <v>508</v>
      </c>
      <c r="D258" s="236" t="s">
        <v>159</v>
      </c>
      <c r="E258" s="235" t="s">
        <v>413</v>
      </c>
      <c r="F258" s="516" t="s">
        <v>981</v>
      </c>
      <c r="G258" s="199">
        <v>26</v>
      </c>
      <c r="I258" s="94"/>
    </row>
    <row r="259" spans="1:9" ht="12.75">
      <c r="A259" s="282" t="s">
        <v>737</v>
      </c>
      <c r="B259" s="295" t="s">
        <v>509</v>
      </c>
      <c r="C259" s="147" t="s">
        <v>510</v>
      </c>
      <c r="D259" s="236" t="s">
        <v>159</v>
      </c>
      <c r="E259" s="235" t="s">
        <v>413</v>
      </c>
      <c r="F259" s="500" t="s">
        <v>388</v>
      </c>
      <c r="G259" s="199">
        <v>1</v>
      </c>
      <c r="I259" s="94"/>
    </row>
    <row r="260" spans="1:9" ht="24">
      <c r="A260" s="282" t="s">
        <v>738</v>
      </c>
      <c r="B260" s="295" t="s">
        <v>967</v>
      </c>
      <c r="C260" s="147" t="s">
        <v>966</v>
      </c>
      <c r="D260" s="236" t="s">
        <v>159</v>
      </c>
      <c r="E260" s="235" t="s">
        <v>413</v>
      </c>
      <c r="F260" s="500" t="s">
        <v>388</v>
      </c>
      <c r="G260" s="199">
        <v>1</v>
      </c>
      <c r="I260" s="94"/>
    </row>
    <row r="261" spans="1:9" ht="12.75">
      <c r="A261" s="282" t="s">
        <v>739</v>
      </c>
      <c r="B261" s="295" t="s">
        <v>511</v>
      </c>
      <c r="C261" s="147" t="s">
        <v>512</v>
      </c>
      <c r="D261" s="236" t="s">
        <v>159</v>
      </c>
      <c r="E261" s="235" t="s">
        <v>413</v>
      </c>
      <c r="F261" s="500" t="s">
        <v>388</v>
      </c>
      <c r="G261" s="199">
        <v>1</v>
      </c>
      <c r="I261" s="94"/>
    </row>
    <row r="262" spans="1:9" ht="36">
      <c r="A262" s="282" t="s">
        <v>740</v>
      </c>
      <c r="B262" s="240" t="s">
        <v>539</v>
      </c>
      <c r="C262" s="147" t="s">
        <v>538</v>
      </c>
      <c r="D262" s="236" t="s">
        <v>159</v>
      </c>
      <c r="E262" s="235" t="s">
        <v>413</v>
      </c>
      <c r="F262" s="500" t="s">
        <v>982</v>
      </c>
      <c r="G262" s="199">
        <v>4</v>
      </c>
      <c r="I262" s="94"/>
    </row>
    <row r="263" spans="1:9" ht="12.75">
      <c r="A263" s="282" t="s">
        <v>741</v>
      </c>
      <c r="B263" s="240" t="s">
        <v>540</v>
      </c>
      <c r="C263" s="292" t="s">
        <v>973</v>
      </c>
      <c r="D263" s="236" t="s">
        <v>159</v>
      </c>
      <c r="E263" s="235" t="s">
        <v>413</v>
      </c>
      <c r="F263" s="500" t="s">
        <v>983</v>
      </c>
      <c r="G263" s="199">
        <v>2</v>
      </c>
      <c r="I263" s="94"/>
    </row>
    <row r="264" spans="1:9" ht="24">
      <c r="A264" s="282" t="s">
        <v>742</v>
      </c>
      <c r="B264" s="240" t="s">
        <v>965</v>
      </c>
      <c r="C264" s="292" t="s">
        <v>972</v>
      </c>
      <c r="D264" s="236" t="s">
        <v>159</v>
      </c>
      <c r="E264" s="235" t="s">
        <v>413</v>
      </c>
      <c r="F264" s="500" t="s">
        <v>984</v>
      </c>
      <c r="G264" s="199">
        <v>18</v>
      </c>
      <c r="I264" s="94"/>
    </row>
    <row r="265" spans="1:9" ht="12.75">
      <c r="A265" s="282" t="s">
        <v>743</v>
      </c>
      <c r="B265" s="240" t="s">
        <v>541</v>
      </c>
      <c r="C265" s="292" t="s">
        <v>971</v>
      </c>
      <c r="D265" s="236" t="s">
        <v>159</v>
      </c>
      <c r="E265" s="235" t="s">
        <v>413</v>
      </c>
      <c r="F265" s="500" t="s">
        <v>985</v>
      </c>
      <c r="G265" s="199">
        <v>6</v>
      </c>
      <c r="I265" s="94"/>
    </row>
    <row r="266" spans="1:9" ht="12.75">
      <c r="A266" s="282" t="s">
        <v>744</v>
      </c>
      <c r="B266" s="240" t="s">
        <v>968</v>
      </c>
      <c r="C266" s="292" t="s">
        <v>969</v>
      </c>
      <c r="D266" s="236" t="s">
        <v>159</v>
      </c>
      <c r="E266" s="235" t="s">
        <v>413</v>
      </c>
      <c r="F266" s="500" t="s">
        <v>986</v>
      </c>
      <c r="G266" s="199">
        <v>2</v>
      </c>
      <c r="I266" s="94"/>
    </row>
    <row r="267" spans="1:9" ht="36">
      <c r="A267" s="282" t="s">
        <v>745</v>
      </c>
      <c r="B267" s="240" t="s">
        <v>970</v>
      </c>
      <c r="C267" s="292" t="s">
        <v>990</v>
      </c>
      <c r="D267" s="236" t="s">
        <v>159</v>
      </c>
      <c r="E267" s="235" t="s">
        <v>413</v>
      </c>
      <c r="F267" s="500" t="s">
        <v>991</v>
      </c>
      <c r="G267" s="199">
        <v>2</v>
      </c>
      <c r="I267" s="94"/>
    </row>
    <row r="268" spans="1:9" ht="12.75">
      <c r="A268" s="282" t="s">
        <v>746</v>
      </c>
      <c r="B268" s="240" t="s">
        <v>975</v>
      </c>
      <c r="C268" s="292" t="s">
        <v>974</v>
      </c>
      <c r="D268" s="236" t="s">
        <v>159</v>
      </c>
      <c r="E268" s="235" t="s">
        <v>413</v>
      </c>
      <c r="F268" s="500" t="s">
        <v>987</v>
      </c>
      <c r="G268" s="199">
        <v>2</v>
      </c>
      <c r="I268" s="94"/>
    </row>
    <row r="269" spans="1:9" ht="24">
      <c r="A269" s="282" t="s">
        <v>747</v>
      </c>
      <c r="B269" s="295" t="s">
        <v>513</v>
      </c>
      <c r="C269" s="147" t="s">
        <v>514</v>
      </c>
      <c r="D269" s="236" t="s">
        <v>159</v>
      </c>
      <c r="E269" s="235" t="s">
        <v>413</v>
      </c>
      <c r="F269" s="516" t="s">
        <v>387</v>
      </c>
      <c r="G269" s="199">
        <v>4</v>
      </c>
      <c r="I269" s="94"/>
    </row>
    <row r="270" spans="1:9" ht="36">
      <c r="A270" s="282" t="s">
        <v>748</v>
      </c>
      <c r="B270" s="295" t="s">
        <v>989</v>
      </c>
      <c r="C270" s="147" t="s">
        <v>988</v>
      </c>
      <c r="D270" s="236" t="s">
        <v>46</v>
      </c>
      <c r="E270" s="235" t="s">
        <v>471</v>
      </c>
      <c r="F270" s="516" t="s">
        <v>992</v>
      </c>
      <c r="G270" s="199">
        <v>40.130000000000003</v>
      </c>
      <c r="I270" s="94"/>
    </row>
    <row r="271" spans="1:9" ht="48">
      <c r="A271" s="282" t="s">
        <v>749</v>
      </c>
      <c r="B271" s="295" t="s">
        <v>515</v>
      </c>
      <c r="C271" s="147" t="s">
        <v>516</v>
      </c>
      <c r="D271" s="236" t="s">
        <v>159</v>
      </c>
      <c r="E271" s="235" t="s">
        <v>413</v>
      </c>
      <c r="F271" s="516" t="s">
        <v>490</v>
      </c>
      <c r="G271" s="199">
        <v>12</v>
      </c>
      <c r="I271" s="94"/>
    </row>
    <row r="272" spans="1:9" ht="24">
      <c r="A272" s="282" t="s">
        <v>750</v>
      </c>
      <c r="B272" s="295" t="s">
        <v>517</v>
      </c>
      <c r="C272" s="147" t="s">
        <v>993</v>
      </c>
      <c r="D272" s="236" t="s">
        <v>159</v>
      </c>
      <c r="E272" s="235" t="s">
        <v>413</v>
      </c>
      <c r="F272" s="516" t="s">
        <v>490</v>
      </c>
      <c r="G272" s="199">
        <v>1</v>
      </c>
      <c r="I272" s="94"/>
    </row>
    <row r="273" spans="1:16" ht="60">
      <c r="A273" s="282" t="s">
        <v>976</v>
      </c>
      <c r="B273" s="295" t="s">
        <v>519</v>
      </c>
      <c r="C273" s="147" t="s">
        <v>520</v>
      </c>
      <c r="D273" s="236" t="s">
        <v>159</v>
      </c>
      <c r="E273" s="235" t="s">
        <v>413</v>
      </c>
      <c r="F273" s="516" t="s">
        <v>490</v>
      </c>
      <c r="G273" s="199">
        <v>1</v>
      </c>
      <c r="I273" s="94"/>
    </row>
    <row r="274" spans="1:16" ht="36">
      <c r="A274" s="282" t="s">
        <v>977</v>
      </c>
      <c r="B274" s="295" t="s">
        <v>521</v>
      </c>
      <c r="C274" s="147" t="s">
        <v>522</v>
      </c>
      <c r="D274" s="236" t="s">
        <v>159</v>
      </c>
      <c r="E274" s="235" t="s">
        <v>413</v>
      </c>
      <c r="F274" s="516" t="s">
        <v>490</v>
      </c>
      <c r="G274" s="199">
        <v>1</v>
      </c>
      <c r="I274" s="94"/>
    </row>
    <row r="275" spans="1:16" ht="36">
      <c r="A275" s="282" t="s">
        <v>978</v>
      </c>
      <c r="B275" s="295" t="s">
        <v>523</v>
      </c>
      <c r="C275" s="147" t="s">
        <v>524</v>
      </c>
      <c r="D275" s="236" t="s">
        <v>159</v>
      </c>
      <c r="E275" s="235" t="s">
        <v>413</v>
      </c>
      <c r="F275" s="516" t="s">
        <v>490</v>
      </c>
      <c r="G275" s="199">
        <v>1</v>
      </c>
      <c r="I275" s="94"/>
    </row>
    <row r="276" spans="1:16" ht="24">
      <c r="A276" s="282" t="s">
        <v>979</v>
      </c>
      <c r="B276" s="295" t="s">
        <v>525</v>
      </c>
      <c r="C276" s="147" t="s">
        <v>526</v>
      </c>
      <c r="D276" s="236" t="s">
        <v>159</v>
      </c>
      <c r="E276" s="235" t="s">
        <v>413</v>
      </c>
      <c r="F276" s="516" t="s">
        <v>490</v>
      </c>
      <c r="G276" s="199">
        <v>1</v>
      </c>
      <c r="I276" s="94"/>
    </row>
    <row r="277" spans="1:16" ht="15" customHeight="1">
      <c r="A277" s="282" t="s">
        <v>980</v>
      </c>
      <c r="B277" s="295" t="s">
        <v>527</v>
      </c>
      <c r="C277" s="147" t="s">
        <v>528</v>
      </c>
      <c r="D277" s="236" t="s">
        <v>159</v>
      </c>
      <c r="E277" s="235" t="s">
        <v>413</v>
      </c>
      <c r="F277" s="516" t="s">
        <v>490</v>
      </c>
      <c r="G277" s="233">
        <v>1</v>
      </c>
      <c r="I277" s="94"/>
    </row>
    <row r="278" spans="1:16" ht="12.75">
      <c r="A278" s="281">
        <v>17</v>
      </c>
      <c r="B278" s="96"/>
      <c r="C278" s="97" t="s">
        <v>117</v>
      </c>
      <c r="D278" s="174"/>
      <c r="E278" s="249"/>
      <c r="F278" s="470"/>
      <c r="G278" s="163"/>
      <c r="I278" s="94"/>
    </row>
    <row r="279" spans="1:16" ht="36">
      <c r="A279" s="290" t="s">
        <v>758</v>
      </c>
      <c r="B279" s="84" t="s">
        <v>366</v>
      </c>
      <c r="C279" s="200" t="s">
        <v>365</v>
      </c>
      <c r="D279" s="91" t="s">
        <v>159</v>
      </c>
      <c r="E279" s="235" t="s">
        <v>413</v>
      </c>
      <c r="F279" s="517" t="s">
        <v>755</v>
      </c>
      <c r="G279" s="199">
        <v>3</v>
      </c>
      <c r="I279" s="94"/>
    </row>
    <row r="280" spans="1:16" ht="36">
      <c r="A280" s="290" t="s">
        <v>759</v>
      </c>
      <c r="B280" s="84" t="s">
        <v>369</v>
      </c>
      <c r="C280" s="200" t="s">
        <v>367</v>
      </c>
      <c r="D280" s="91" t="s">
        <v>159</v>
      </c>
      <c r="E280" s="268" t="s">
        <v>386</v>
      </c>
      <c r="F280" s="517" t="s">
        <v>915</v>
      </c>
      <c r="G280" s="199">
        <v>2</v>
      </c>
      <c r="I280" s="94"/>
    </row>
    <row r="281" spans="1:16" ht="24">
      <c r="A281" s="290" t="s">
        <v>760</v>
      </c>
      <c r="B281" s="84" t="s">
        <v>370</v>
      </c>
      <c r="C281" s="200" t="s">
        <v>368</v>
      </c>
      <c r="D281" s="91" t="s">
        <v>159</v>
      </c>
      <c r="E281" s="268" t="s">
        <v>386</v>
      </c>
      <c r="F281" s="517" t="s">
        <v>388</v>
      </c>
      <c r="G281" s="199">
        <v>1</v>
      </c>
      <c r="I281" s="94"/>
    </row>
    <row r="282" spans="1:16" ht="34.9" customHeight="1">
      <c r="A282" s="290" t="s">
        <v>761</v>
      </c>
      <c r="B282" s="84" t="s">
        <v>371</v>
      </c>
      <c r="C282" s="200" t="s">
        <v>372</v>
      </c>
      <c r="D282" s="91" t="s">
        <v>364</v>
      </c>
      <c r="E282" s="268" t="s">
        <v>389</v>
      </c>
      <c r="F282" s="517" t="s">
        <v>388</v>
      </c>
      <c r="G282" s="199">
        <v>1</v>
      </c>
      <c r="I282" s="94"/>
    </row>
    <row r="283" spans="1:16" ht="36">
      <c r="A283" s="290" t="s">
        <v>762</v>
      </c>
      <c r="B283" s="84">
        <v>11186</v>
      </c>
      <c r="C283" s="156" t="s">
        <v>556</v>
      </c>
      <c r="D283" s="91" t="s">
        <v>70</v>
      </c>
      <c r="E283" s="268" t="s">
        <v>765</v>
      </c>
      <c r="F283" s="518" t="s">
        <v>764</v>
      </c>
      <c r="G283" s="199">
        <v>12</v>
      </c>
      <c r="I283" s="94"/>
    </row>
    <row r="284" spans="1:16" s="46" customFormat="1" ht="12.75" customHeight="1">
      <c r="A284" s="290" t="s">
        <v>763</v>
      </c>
      <c r="B284" s="84" t="s">
        <v>79</v>
      </c>
      <c r="C284" s="204" t="s">
        <v>80</v>
      </c>
      <c r="D284" s="91" t="s">
        <v>70</v>
      </c>
      <c r="E284" s="235" t="s">
        <v>390</v>
      </c>
      <c r="F284" s="519" t="s">
        <v>391</v>
      </c>
      <c r="G284" s="199">
        <v>790.7</v>
      </c>
      <c r="H284" s="6"/>
      <c r="I284" s="6"/>
      <c r="J284" s="6"/>
      <c r="K284" s="6"/>
      <c r="L284" s="6"/>
      <c r="M284" s="6"/>
      <c r="N284" s="6"/>
      <c r="O284" s="6"/>
      <c r="P284" s="6"/>
    </row>
    <row r="285" spans="1:16" s="46" customFormat="1" ht="33.75" customHeight="1">
      <c r="A285" s="282"/>
      <c r="B285" s="295"/>
      <c r="C285" s="79"/>
      <c r="D285" s="79"/>
      <c r="E285" s="250"/>
      <c r="F285" s="202"/>
      <c r="G285" s="159"/>
      <c r="H285" s="13"/>
      <c r="I285" s="13"/>
      <c r="J285" s="13"/>
      <c r="K285" s="13"/>
      <c r="L285" s="13"/>
      <c r="M285" s="13"/>
      <c r="N285" s="13"/>
      <c r="O285" s="13"/>
      <c r="P285" s="13"/>
    </row>
    <row r="286" spans="1:16" s="46" customFormat="1" ht="12.75" customHeight="1">
      <c r="A286" s="323" t="s">
        <v>47</v>
      </c>
      <c r="B286" s="322"/>
      <c r="C286" s="322"/>
      <c r="D286" s="299"/>
      <c r="E286" s="254"/>
      <c r="F286" s="203"/>
      <c r="G286" s="159"/>
      <c r="H286" s="13"/>
      <c r="I286" s="13"/>
      <c r="J286" s="13"/>
      <c r="K286" s="13"/>
      <c r="L286" s="13"/>
      <c r="M286" s="13"/>
      <c r="N286" s="13"/>
      <c r="O286" s="13"/>
      <c r="P286" s="13"/>
    </row>
    <row r="287" spans="1:16" s="46" customFormat="1" ht="12.75" customHeight="1">
      <c r="A287" s="450"/>
      <c r="B287" s="451"/>
      <c r="C287" s="451"/>
      <c r="D287" s="452" t="s">
        <v>48</v>
      </c>
      <c r="E287" s="453"/>
      <c r="F287" s="453"/>
      <c r="G287" s="454"/>
      <c r="H287" s="6"/>
      <c r="I287" s="6"/>
      <c r="J287" s="6"/>
      <c r="K287" s="6"/>
      <c r="L287" s="6"/>
      <c r="M287" s="6"/>
      <c r="N287" s="6"/>
      <c r="O287" s="6"/>
      <c r="P287" s="6"/>
    </row>
    <row r="288" spans="1:16" s="46" customFormat="1" ht="24" customHeight="1">
      <c r="A288" s="347" t="s">
        <v>51</v>
      </c>
      <c r="B288" s="348"/>
      <c r="C288" s="349"/>
      <c r="D288" s="350" t="s">
        <v>52</v>
      </c>
      <c r="E288" s="349"/>
      <c r="F288" s="350" t="s">
        <v>1009</v>
      </c>
      <c r="G288" s="460"/>
      <c r="H288" s="6"/>
      <c r="I288" s="6"/>
      <c r="J288" s="6"/>
      <c r="K288" s="6"/>
      <c r="L288" s="6"/>
      <c r="M288" s="6"/>
      <c r="N288" s="6"/>
      <c r="O288" s="6"/>
      <c r="P288" s="6"/>
    </row>
    <row r="289" spans="1:16" s="46" customFormat="1" ht="12.75" customHeight="1">
      <c r="A289" s="461"/>
      <c r="B289" s="413"/>
      <c r="C289" s="416"/>
      <c r="D289" s="415"/>
      <c r="E289" s="416"/>
      <c r="F289" s="415"/>
      <c r="G289" s="462"/>
      <c r="H289" s="6"/>
      <c r="I289" s="6"/>
      <c r="J289" s="6"/>
      <c r="K289" s="6"/>
      <c r="L289" s="6"/>
      <c r="M289" s="6"/>
      <c r="N289" s="6"/>
      <c r="O289" s="6"/>
      <c r="P289" s="6"/>
    </row>
    <row r="290" spans="1:16" s="46" customFormat="1" ht="12.75" customHeight="1">
      <c r="A290" s="461" t="s">
        <v>54</v>
      </c>
      <c r="B290" s="413"/>
      <c r="C290" s="416"/>
      <c r="D290" s="346" t="s">
        <v>55</v>
      </c>
      <c r="E290" s="423"/>
      <c r="F290" s="346" t="s">
        <v>530</v>
      </c>
      <c r="G290" s="463"/>
      <c r="H290" s="6"/>
      <c r="I290" s="6"/>
      <c r="J290" s="6"/>
      <c r="K290" s="6"/>
      <c r="L290" s="6"/>
      <c r="M290" s="6"/>
      <c r="N290" s="6"/>
      <c r="O290" s="6"/>
      <c r="P290" s="6"/>
    </row>
    <row r="291" spans="1:16" s="46" customFormat="1" ht="12.75" customHeight="1">
      <c r="A291" s="464" t="s">
        <v>56</v>
      </c>
      <c r="B291" s="414"/>
      <c r="C291" s="417"/>
      <c r="D291" s="424"/>
      <c r="E291" s="423"/>
      <c r="F291" s="346"/>
      <c r="G291" s="463"/>
      <c r="H291" s="20"/>
      <c r="I291" s="20"/>
      <c r="J291" s="20"/>
      <c r="K291" s="20"/>
      <c r="L291" s="20"/>
      <c r="M291" s="20"/>
      <c r="N291" s="20"/>
      <c r="O291" s="20"/>
      <c r="P291" s="20"/>
    </row>
    <row r="292" spans="1:16" s="46" customFormat="1" ht="12.75" customHeight="1">
      <c r="A292" s="465"/>
      <c r="B292" s="455"/>
      <c r="C292" s="456"/>
      <c r="D292" s="418" t="s">
        <v>58</v>
      </c>
      <c r="E292" s="425"/>
      <c r="F292" s="457" t="s">
        <v>531</v>
      </c>
      <c r="G292" s="466"/>
      <c r="H292" s="20"/>
      <c r="I292" s="20"/>
      <c r="J292" s="20"/>
      <c r="K292" s="20"/>
      <c r="L292" s="20"/>
      <c r="M292" s="20"/>
      <c r="N292" s="20"/>
      <c r="O292" s="20"/>
      <c r="P292" s="20"/>
    </row>
    <row r="293" spans="1:16" s="46" customFormat="1" ht="24" customHeight="1" thickBot="1">
      <c r="A293" s="467" t="s">
        <v>995</v>
      </c>
      <c r="B293" s="468"/>
      <c r="C293" s="468"/>
      <c r="D293" s="468"/>
      <c r="E293" s="468"/>
      <c r="F293" s="468"/>
      <c r="G293" s="469"/>
      <c r="H293" s="20"/>
      <c r="I293" s="20"/>
      <c r="J293" s="20"/>
      <c r="K293" s="20"/>
      <c r="L293" s="20"/>
      <c r="M293" s="20"/>
      <c r="N293" s="20"/>
      <c r="O293" s="20"/>
      <c r="P293" s="20"/>
    </row>
    <row r="294" spans="1:16" s="46" customFormat="1" ht="12.75" customHeight="1">
      <c r="A294" s="22"/>
      <c r="B294" s="23"/>
      <c r="C294" s="24"/>
      <c r="D294" s="24"/>
      <c r="E294" s="98"/>
      <c r="F294" s="10"/>
      <c r="G294" s="20"/>
      <c r="H294" s="20"/>
      <c r="I294" s="20"/>
      <c r="J294" s="20"/>
      <c r="K294" s="20"/>
      <c r="L294" s="20"/>
      <c r="M294" s="20"/>
      <c r="N294" s="20"/>
      <c r="O294" s="20"/>
      <c r="P294" s="20"/>
    </row>
    <row r="295" spans="1:16" s="46" customFormat="1" ht="12.75" customHeight="1">
      <c r="A295" s="22"/>
      <c r="B295" s="23"/>
      <c r="C295" s="24"/>
      <c r="D295" s="24"/>
      <c r="E295" s="98"/>
      <c r="F295" s="10"/>
      <c r="G295" s="20"/>
      <c r="H295" s="20"/>
      <c r="I295" s="20"/>
      <c r="J295" s="20"/>
      <c r="K295" s="20"/>
      <c r="L295" s="20"/>
      <c r="M295" s="20"/>
      <c r="N295" s="20"/>
      <c r="O295" s="20"/>
      <c r="P295" s="20"/>
    </row>
    <row r="296" spans="1:16" s="46" customFormat="1" ht="12.75" customHeight="1">
      <c r="A296" s="22"/>
      <c r="B296" s="23"/>
      <c r="C296" s="24"/>
      <c r="D296" s="24"/>
      <c r="E296" s="98"/>
      <c r="F296" s="10"/>
      <c r="G296" s="20"/>
      <c r="H296" s="20"/>
      <c r="I296" s="20"/>
      <c r="J296" s="20"/>
      <c r="K296" s="20"/>
      <c r="L296" s="20"/>
      <c r="M296" s="20"/>
      <c r="N296" s="20"/>
      <c r="O296" s="20"/>
      <c r="P296" s="20"/>
    </row>
    <row r="297" spans="1:16" s="46" customFormat="1" ht="12.75" customHeight="1">
      <c r="A297" s="22"/>
      <c r="B297" s="23"/>
      <c r="C297" s="24"/>
      <c r="D297" s="24"/>
      <c r="E297" s="98"/>
      <c r="F297" s="10"/>
      <c r="G297" s="20"/>
      <c r="H297" s="20"/>
      <c r="I297" s="20"/>
      <c r="J297" s="20"/>
      <c r="K297" s="20"/>
      <c r="L297" s="20"/>
      <c r="M297" s="20"/>
      <c r="N297" s="20"/>
      <c r="O297" s="20"/>
      <c r="P297" s="20"/>
    </row>
    <row r="298" spans="1:16" s="46" customFormat="1" ht="12.75" customHeight="1">
      <c r="A298" s="22"/>
      <c r="B298" s="23"/>
      <c r="C298" s="24"/>
      <c r="D298" s="24"/>
      <c r="E298" s="98"/>
      <c r="F298" s="10"/>
      <c r="G298" s="20"/>
      <c r="H298" s="20"/>
      <c r="I298" s="20"/>
      <c r="J298" s="20"/>
      <c r="K298" s="20"/>
      <c r="L298" s="20"/>
      <c r="M298" s="20"/>
      <c r="N298" s="20"/>
      <c r="O298" s="20"/>
      <c r="P298" s="20"/>
    </row>
    <row r="299" spans="1:16" s="46" customFormat="1" ht="12.75" customHeight="1">
      <c r="A299" s="22"/>
      <c r="B299" s="23"/>
      <c r="C299" s="24"/>
      <c r="D299" s="24"/>
      <c r="E299" s="98"/>
      <c r="F299" s="10"/>
      <c r="G299" s="20"/>
      <c r="H299" s="20"/>
      <c r="I299" s="20"/>
      <c r="J299" s="20"/>
      <c r="K299" s="20"/>
      <c r="L299" s="20"/>
      <c r="M299" s="20"/>
      <c r="N299" s="20"/>
      <c r="O299" s="20"/>
      <c r="P299" s="20"/>
    </row>
    <row r="300" spans="1:16" s="46" customFormat="1" ht="12.75" customHeight="1">
      <c r="A300" s="22"/>
      <c r="B300" s="23"/>
      <c r="C300" s="24"/>
      <c r="D300" s="24"/>
      <c r="E300" s="98"/>
      <c r="F300" s="10"/>
      <c r="G300" s="20"/>
      <c r="H300" s="20"/>
      <c r="I300" s="20"/>
      <c r="J300" s="20"/>
      <c r="K300" s="20"/>
      <c r="L300" s="20"/>
      <c r="M300" s="20"/>
      <c r="N300" s="20"/>
      <c r="O300" s="20"/>
      <c r="P300" s="20"/>
    </row>
    <row r="301" spans="1:16" s="46" customFormat="1" ht="12.75" customHeight="1">
      <c r="A301" s="22"/>
      <c r="B301" s="23"/>
      <c r="C301" s="24"/>
      <c r="D301" s="24"/>
      <c r="E301" s="98"/>
      <c r="F301" s="10"/>
      <c r="G301" s="20"/>
      <c r="H301" s="20"/>
      <c r="I301" s="20"/>
      <c r="J301" s="20"/>
      <c r="K301" s="20"/>
      <c r="L301" s="20"/>
      <c r="M301" s="20"/>
      <c r="N301" s="20"/>
      <c r="O301" s="20"/>
      <c r="P301" s="20"/>
    </row>
    <row r="302" spans="1:16" s="46" customFormat="1" ht="12.75" customHeight="1">
      <c r="A302" s="22"/>
      <c r="B302" s="23"/>
      <c r="C302" s="24"/>
      <c r="D302" s="24"/>
      <c r="E302" s="98"/>
      <c r="F302" s="10"/>
      <c r="G302" s="20"/>
      <c r="H302" s="20"/>
      <c r="I302" s="20"/>
      <c r="J302" s="20"/>
      <c r="K302" s="20"/>
      <c r="L302" s="20"/>
      <c r="M302" s="20"/>
      <c r="N302" s="20"/>
      <c r="O302" s="20"/>
      <c r="P302" s="20"/>
    </row>
    <row r="303" spans="1:16" s="46" customFormat="1" ht="12.75" customHeight="1">
      <c r="A303" s="22"/>
      <c r="B303" s="23"/>
      <c r="C303" s="24"/>
      <c r="D303" s="24"/>
      <c r="E303" s="98"/>
      <c r="F303" s="10"/>
      <c r="G303" s="20"/>
      <c r="H303" s="20"/>
      <c r="I303" s="20"/>
      <c r="J303" s="20"/>
      <c r="K303" s="20"/>
      <c r="L303" s="20"/>
      <c r="M303" s="20"/>
      <c r="N303" s="20"/>
      <c r="O303" s="20"/>
      <c r="P303" s="20"/>
    </row>
    <row r="304" spans="1:16" s="46" customFormat="1" ht="12.75" customHeight="1">
      <c r="A304" s="22"/>
      <c r="B304" s="23"/>
      <c r="C304" s="24"/>
      <c r="D304" s="24"/>
      <c r="E304" s="98"/>
      <c r="F304" s="10"/>
      <c r="G304" s="20"/>
      <c r="H304" s="20"/>
      <c r="I304" s="20"/>
      <c r="J304" s="20"/>
      <c r="K304" s="20"/>
      <c r="L304" s="20"/>
      <c r="M304" s="20"/>
      <c r="N304" s="20"/>
      <c r="O304" s="20"/>
      <c r="P304" s="20"/>
    </row>
    <row r="305" spans="1:16" s="46" customFormat="1" ht="12.75" customHeight="1">
      <c r="A305" s="22"/>
      <c r="B305" s="23"/>
      <c r="C305" s="24"/>
      <c r="D305" s="24"/>
      <c r="E305" s="98"/>
      <c r="F305" s="10"/>
      <c r="G305" s="20"/>
      <c r="H305" s="20"/>
      <c r="I305" s="20"/>
      <c r="J305" s="20"/>
      <c r="K305" s="20"/>
      <c r="L305" s="20"/>
      <c r="M305" s="20"/>
      <c r="N305" s="20"/>
      <c r="O305" s="20"/>
      <c r="P305" s="20"/>
    </row>
    <row r="306" spans="1:16" s="46" customFormat="1" ht="12.75" customHeight="1">
      <c r="A306" s="22"/>
      <c r="B306" s="23"/>
      <c r="C306" s="24"/>
      <c r="D306" s="24"/>
      <c r="E306" s="98"/>
      <c r="F306" s="10"/>
      <c r="G306" s="20"/>
      <c r="H306" s="20"/>
      <c r="I306" s="20"/>
      <c r="J306" s="20"/>
      <c r="K306" s="20"/>
      <c r="L306" s="20"/>
      <c r="M306" s="20"/>
      <c r="N306" s="20"/>
      <c r="O306" s="20"/>
      <c r="P306" s="20"/>
    </row>
    <row r="307" spans="1:16" ht="12.75" customHeight="1">
      <c r="A307" s="22"/>
      <c r="B307" s="23"/>
      <c r="C307" s="24"/>
      <c r="D307" s="24"/>
      <c r="F307" s="10"/>
      <c r="G307" s="20"/>
      <c r="H307" s="4"/>
      <c r="I307" s="4"/>
      <c r="J307" s="4"/>
      <c r="K307" s="4"/>
      <c r="L307" s="4"/>
      <c r="M307" s="4"/>
      <c r="N307" s="4"/>
      <c r="O307" s="4"/>
      <c r="P307" s="4"/>
    </row>
    <row r="308" spans="1:16" ht="12.75" customHeight="1">
      <c r="A308" s="22"/>
      <c r="B308" s="23"/>
      <c r="C308" s="24"/>
      <c r="D308" s="24"/>
      <c r="F308" s="3"/>
      <c r="G308" s="4"/>
      <c r="H308" s="4"/>
      <c r="I308" s="4"/>
      <c r="J308" s="4"/>
      <c r="K308" s="4"/>
      <c r="L308" s="4"/>
      <c r="M308" s="4"/>
      <c r="N308" s="4"/>
      <c r="O308" s="4"/>
      <c r="P308" s="4"/>
    </row>
    <row r="309" spans="1:16" ht="12.75" customHeight="1">
      <c r="A309" s="22"/>
      <c r="B309" s="23"/>
      <c r="C309" s="24"/>
      <c r="D309" s="24"/>
      <c r="F309" s="3"/>
      <c r="G309" s="4"/>
      <c r="H309" s="4"/>
      <c r="I309" s="4"/>
      <c r="J309" s="4"/>
      <c r="K309" s="4"/>
      <c r="L309" s="4"/>
      <c r="M309" s="4"/>
      <c r="N309" s="4"/>
      <c r="O309" s="4"/>
      <c r="P309" s="4"/>
    </row>
    <row r="310" spans="1:16" ht="12.75" customHeight="1">
      <c r="B310" s="15"/>
      <c r="C310" s="24"/>
      <c r="D310" s="24"/>
      <c r="F310" s="3"/>
      <c r="G310" s="4"/>
      <c r="H310" s="4"/>
      <c r="I310" s="4"/>
      <c r="J310" s="4"/>
      <c r="K310" s="4"/>
      <c r="L310" s="4"/>
      <c r="M310" s="4"/>
      <c r="N310" s="4"/>
      <c r="O310" s="4"/>
      <c r="P310" s="4"/>
    </row>
    <row r="311" spans="1:16" ht="12.75" customHeight="1">
      <c r="B311" s="15"/>
      <c r="C311" s="24"/>
      <c r="D311" s="24"/>
      <c r="F311" s="3"/>
      <c r="G311" s="4"/>
      <c r="H311" s="4"/>
      <c r="I311" s="4"/>
      <c r="J311" s="4"/>
      <c r="K311" s="4"/>
      <c r="L311" s="4"/>
      <c r="M311" s="4"/>
      <c r="N311" s="4"/>
      <c r="O311" s="4"/>
      <c r="P311" s="4"/>
    </row>
    <row r="312" spans="1:16" ht="12.75" customHeight="1">
      <c r="B312" s="15"/>
      <c r="C312" s="24"/>
      <c r="D312" s="24"/>
      <c r="F312" s="3"/>
      <c r="G312" s="4"/>
      <c r="H312" s="4"/>
      <c r="I312" s="4"/>
      <c r="J312" s="4"/>
      <c r="K312" s="4"/>
      <c r="L312" s="4"/>
      <c r="M312" s="4"/>
      <c r="N312" s="4"/>
      <c r="O312" s="4"/>
      <c r="P312" s="4"/>
    </row>
    <row r="313" spans="1:16" ht="12.75" customHeight="1">
      <c r="B313" s="15"/>
      <c r="C313" s="24"/>
      <c r="D313" s="24"/>
      <c r="F313" s="3"/>
      <c r="G313" s="4"/>
      <c r="H313" s="4"/>
      <c r="I313" s="4"/>
      <c r="J313" s="4"/>
      <c r="K313" s="4"/>
      <c r="L313" s="4"/>
      <c r="M313" s="4"/>
      <c r="N313" s="4"/>
      <c r="O313" s="4"/>
      <c r="P313" s="4"/>
    </row>
    <row r="314" spans="1:16" ht="12.75" customHeight="1">
      <c r="B314" s="15"/>
      <c r="C314" s="24"/>
      <c r="D314" s="24"/>
      <c r="F314" s="3"/>
      <c r="G314" s="4"/>
      <c r="H314" s="4"/>
      <c r="I314" s="4"/>
      <c r="J314" s="4"/>
      <c r="K314" s="4"/>
      <c r="L314" s="4"/>
      <c r="M314" s="4"/>
      <c r="N314" s="4"/>
      <c r="O314" s="4"/>
      <c r="P314" s="4"/>
    </row>
    <row r="315" spans="1:16" ht="12.75" customHeight="1">
      <c r="B315" s="15"/>
      <c r="C315" s="24"/>
      <c r="D315" s="24"/>
      <c r="F315" s="3"/>
      <c r="G315" s="4"/>
      <c r="H315" s="4"/>
      <c r="I315" s="4"/>
      <c r="J315" s="4"/>
      <c r="K315" s="4"/>
      <c r="L315" s="4"/>
      <c r="M315" s="4"/>
      <c r="N315" s="4"/>
      <c r="O315" s="4"/>
      <c r="P315" s="4"/>
    </row>
    <row r="316" spans="1:16" ht="12.75" customHeight="1">
      <c r="B316" s="15"/>
      <c r="C316" s="24"/>
      <c r="D316" s="24"/>
      <c r="F316" s="3"/>
      <c r="G316" s="4"/>
      <c r="H316" s="4"/>
      <c r="I316" s="4"/>
      <c r="J316" s="4"/>
      <c r="K316" s="4"/>
      <c r="L316" s="4"/>
      <c r="M316" s="4"/>
      <c r="N316" s="4"/>
      <c r="O316" s="4"/>
      <c r="P316" s="4"/>
    </row>
    <row r="317" spans="1:16" ht="12.75" customHeight="1">
      <c r="B317" s="15"/>
      <c r="C317" s="24"/>
      <c r="D317" s="24"/>
      <c r="F317" s="3"/>
      <c r="G317" s="4"/>
      <c r="H317" s="4"/>
      <c r="I317" s="4"/>
      <c r="J317" s="4"/>
      <c r="K317" s="4"/>
      <c r="L317" s="4"/>
      <c r="M317" s="4"/>
      <c r="N317" s="4"/>
      <c r="O317" s="4"/>
      <c r="P317" s="4"/>
    </row>
    <row r="318" spans="1:16" ht="12.75" customHeight="1">
      <c r="B318" s="15"/>
      <c r="C318" s="24"/>
      <c r="D318" s="24"/>
      <c r="F318" s="3"/>
      <c r="G318" s="4"/>
      <c r="H318" s="4"/>
      <c r="I318" s="4"/>
      <c r="J318" s="4"/>
      <c r="K318" s="4"/>
      <c r="L318" s="4"/>
      <c r="M318" s="4"/>
      <c r="N318" s="4"/>
      <c r="O318" s="4"/>
      <c r="P318" s="4"/>
    </row>
    <row r="319" spans="1:16" ht="12.75" customHeight="1">
      <c r="B319" s="15"/>
      <c r="C319" s="24"/>
      <c r="D319" s="24"/>
      <c r="F319" s="3"/>
      <c r="G319" s="4"/>
      <c r="H319" s="4"/>
      <c r="I319" s="4"/>
      <c r="J319" s="4"/>
      <c r="K319" s="4"/>
      <c r="L319" s="4"/>
      <c r="M319" s="4"/>
      <c r="N319" s="4"/>
      <c r="O319" s="4"/>
      <c r="P319" s="4"/>
    </row>
    <row r="320" spans="1:16" ht="12.75" customHeight="1">
      <c r="B320" s="15"/>
      <c r="C320" s="24"/>
      <c r="D320" s="24"/>
      <c r="F320" s="3"/>
      <c r="G320" s="4"/>
      <c r="H320" s="4"/>
      <c r="I320" s="4"/>
      <c r="J320" s="4"/>
      <c r="K320" s="4"/>
      <c r="L320" s="4"/>
      <c r="M320" s="4"/>
      <c r="N320" s="4"/>
      <c r="O320" s="4"/>
      <c r="P320" s="4"/>
    </row>
    <row r="321" spans="2:16" ht="12.75" customHeight="1">
      <c r="B321" s="15"/>
      <c r="C321" s="24"/>
      <c r="D321" s="24"/>
      <c r="F321" s="3"/>
      <c r="G321" s="4"/>
      <c r="H321" s="4"/>
      <c r="I321" s="4"/>
      <c r="J321" s="4"/>
      <c r="K321" s="4"/>
      <c r="L321" s="4"/>
      <c r="M321" s="4"/>
      <c r="N321" s="4"/>
      <c r="O321" s="4"/>
      <c r="P321" s="4"/>
    </row>
    <row r="322" spans="2:16" ht="12.75" customHeight="1">
      <c r="B322" s="15"/>
      <c r="C322" s="24"/>
      <c r="D322" s="24"/>
      <c r="F322" s="3"/>
      <c r="G322" s="4"/>
      <c r="H322" s="4"/>
      <c r="I322" s="4"/>
      <c r="J322" s="4"/>
      <c r="K322" s="4"/>
      <c r="L322" s="4"/>
      <c r="M322" s="4"/>
      <c r="N322" s="4"/>
      <c r="O322" s="4"/>
      <c r="P322" s="4"/>
    </row>
    <row r="323" spans="2:16" ht="12.75" customHeight="1">
      <c r="B323" s="15"/>
      <c r="C323" s="24"/>
      <c r="D323" s="24"/>
      <c r="F323" s="3"/>
      <c r="G323" s="4"/>
      <c r="H323" s="4"/>
      <c r="I323" s="4"/>
      <c r="J323" s="4"/>
      <c r="K323" s="4"/>
      <c r="L323" s="4"/>
      <c r="M323" s="4"/>
      <c r="N323" s="4"/>
      <c r="O323" s="4"/>
      <c r="P323" s="4"/>
    </row>
    <row r="324" spans="2:16" ht="12.75" customHeight="1">
      <c r="B324" s="15"/>
      <c r="C324" s="24"/>
      <c r="D324" s="24"/>
      <c r="F324" s="3"/>
      <c r="G324" s="4"/>
      <c r="H324" s="4"/>
      <c r="I324" s="4"/>
      <c r="J324" s="4"/>
      <c r="K324" s="4"/>
      <c r="L324" s="4"/>
      <c r="M324" s="4"/>
      <c r="N324" s="4"/>
      <c r="O324" s="4"/>
      <c r="P324" s="4"/>
    </row>
    <row r="325" spans="2:16" ht="12.75" customHeight="1">
      <c r="B325" s="15"/>
      <c r="C325" s="24"/>
      <c r="D325" s="24"/>
      <c r="F325" s="3"/>
      <c r="G325" s="4"/>
      <c r="H325" s="4"/>
      <c r="I325" s="4"/>
      <c r="J325" s="4"/>
      <c r="K325" s="4"/>
      <c r="L325" s="4"/>
      <c r="M325" s="4"/>
      <c r="N325" s="4"/>
      <c r="O325" s="4"/>
      <c r="P325" s="4"/>
    </row>
    <row r="326" spans="2:16" ht="12.75" customHeight="1">
      <c r="B326" s="15"/>
      <c r="C326" s="24"/>
      <c r="D326" s="24"/>
      <c r="F326" s="3"/>
      <c r="G326" s="4"/>
      <c r="H326" s="4"/>
      <c r="I326" s="4"/>
      <c r="J326" s="4"/>
      <c r="K326" s="4"/>
      <c r="L326" s="4"/>
      <c r="M326" s="4"/>
      <c r="N326" s="4"/>
      <c r="O326" s="4"/>
      <c r="P326" s="4"/>
    </row>
    <row r="327" spans="2:16" ht="12.75" customHeight="1">
      <c r="B327" s="15"/>
      <c r="C327" s="24"/>
      <c r="D327" s="24"/>
      <c r="F327" s="3"/>
      <c r="G327" s="4"/>
      <c r="H327" s="4"/>
      <c r="I327" s="4"/>
      <c r="J327" s="4"/>
      <c r="K327" s="4"/>
      <c r="L327" s="4"/>
      <c r="M327" s="4"/>
      <c r="N327" s="4"/>
      <c r="O327" s="4"/>
      <c r="P327" s="4"/>
    </row>
    <row r="328" spans="2:16" ht="12.75" customHeight="1">
      <c r="B328" s="15"/>
      <c r="C328" s="24"/>
      <c r="D328" s="24"/>
      <c r="F328" s="3"/>
      <c r="G328" s="4"/>
      <c r="H328" s="4"/>
      <c r="I328" s="4"/>
      <c r="J328" s="4"/>
      <c r="K328" s="4"/>
      <c r="L328" s="4"/>
      <c r="M328" s="4"/>
      <c r="N328" s="4"/>
      <c r="O328" s="4"/>
      <c r="P328" s="4"/>
    </row>
    <row r="329" spans="2:16" ht="12.75" customHeight="1">
      <c r="B329" s="15"/>
      <c r="C329" s="24"/>
      <c r="D329" s="24"/>
      <c r="F329" s="3"/>
      <c r="G329" s="4"/>
      <c r="H329" s="4"/>
      <c r="I329" s="4"/>
      <c r="J329" s="4"/>
      <c r="K329" s="4"/>
      <c r="L329" s="4"/>
      <c r="M329" s="4"/>
      <c r="N329" s="4"/>
      <c r="O329" s="4"/>
      <c r="P329" s="4"/>
    </row>
    <row r="330" spans="2:16" ht="12.75" customHeight="1">
      <c r="B330" s="15"/>
      <c r="C330" s="24"/>
      <c r="D330" s="24"/>
      <c r="F330" s="3"/>
      <c r="G330" s="4"/>
      <c r="H330" s="4"/>
      <c r="I330" s="4"/>
      <c r="J330" s="4"/>
      <c r="K330" s="4"/>
      <c r="L330" s="4"/>
      <c r="M330" s="4"/>
      <c r="N330" s="4"/>
      <c r="O330" s="4"/>
      <c r="P330" s="4"/>
    </row>
    <row r="331" spans="2:16" ht="12.75" customHeight="1">
      <c r="B331" s="15"/>
      <c r="C331" s="24"/>
      <c r="D331" s="24"/>
      <c r="F331" s="3"/>
      <c r="G331" s="4"/>
      <c r="H331" s="4"/>
      <c r="I331" s="4"/>
      <c r="J331" s="4"/>
      <c r="K331" s="4"/>
      <c r="L331" s="4"/>
      <c r="M331" s="4"/>
      <c r="N331" s="4"/>
      <c r="O331" s="4"/>
      <c r="P331" s="4"/>
    </row>
    <row r="332" spans="2:16" ht="12.75" customHeight="1">
      <c r="B332" s="15"/>
      <c r="C332" s="24"/>
      <c r="D332" s="24"/>
      <c r="F332" s="3"/>
      <c r="G332" s="4"/>
      <c r="H332" s="4"/>
      <c r="I332" s="4"/>
      <c r="J332" s="4"/>
      <c r="K332" s="4"/>
      <c r="L332" s="4"/>
      <c r="M332" s="4"/>
      <c r="N332" s="4"/>
      <c r="O332" s="4"/>
      <c r="P332" s="4"/>
    </row>
    <row r="333" spans="2:16" ht="12.75" customHeight="1">
      <c r="B333" s="15"/>
      <c r="C333" s="24"/>
      <c r="D333" s="24"/>
      <c r="F333" s="3"/>
      <c r="G333" s="4"/>
      <c r="H333" s="4"/>
      <c r="I333" s="4"/>
      <c r="J333" s="4"/>
      <c r="K333" s="4"/>
      <c r="L333" s="4"/>
      <c r="M333" s="4"/>
      <c r="N333" s="4"/>
      <c r="O333" s="4"/>
      <c r="P333" s="4"/>
    </row>
    <row r="334" spans="2:16" ht="12.75" customHeight="1">
      <c r="B334" s="15"/>
      <c r="C334" s="24"/>
      <c r="D334" s="24"/>
      <c r="F334" s="3"/>
      <c r="G334" s="4"/>
      <c r="H334" s="4"/>
      <c r="I334" s="4"/>
      <c r="J334" s="4"/>
      <c r="K334" s="4"/>
      <c r="L334" s="4"/>
      <c r="M334" s="4"/>
      <c r="N334" s="4"/>
      <c r="O334" s="4"/>
      <c r="P334" s="4"/>
    </row>
    <row r="335" spans="2:16" ht="12.75" customHeight="1">
      <c r="B335" s="15"/>
      <c r="C335" s="24"/>
      <c r="D335" s="24"/>
      <c r="F335" s="3"/>
      <c r="G335" s="4"/>
      <c r="H335" s="4"/>
      <c r="I335" s="4"/>
      <c r="J335" s="4"/>
      <c r="K335" s="4"/>
      <c r="L335" s="4"/>
      <c r="M335" s="4"/>
      <c r="N335" s="4"/>
      <c r="O335" s="4"/>
      <c r="P335" s="4"/>
    </row>
    <row r="336" spans="2:16" ht="12.75" customHeight="1">
      <c r="B336" s="15"/>
      <c r="C336" s="24"/>
      <c r="D336" s="24"/>
      <c r="F336" s="3"/>
      <c r="G336" s="4"/>
      <c r="H336" s="4"/>
      <c r="I336" s="4"/>
      <c r="J336" s="4"/>
      <c r="K336" s="4"/>
      <c r="L336" s="4"/>
      <c r="M336" s="4"/>
      <c r="N336" s="4"/>
      <c r="O336" s="4"/>
      <c r="P336" s="4"/>
    </row>
    <row r="337" spans="2:16" ht="12.75" customHeight="1">
      <c r="B337" s="15"/>
      <c r="C337" s="24"/>
      <c r="D337" s="24"/>
      <c r="F337" s="3"/>
      <c r="G337" s="4"/>
      <c r="H337" s="4"/>
      <c r="I337" s="4"/>
      <c r="J337" s="4"/>
      <c r="K337" s="4"/>
      <c r="L337" s="4"/>
      <c r="M337" s="4"/>
      <c r="N337" s="4"/>
      <c r="O337" s="4"/>
      <c r="P337" s="4"/>
    </row>
    <row r="338" spans="2:16" ht="12.75" customHeight="1">
      <c r="B338" s="15"/>
      <c r="C338" s="24"/>
      <c r="D338" s="24"/>
      <c r="F338" s="3"/>
      <c r="G338" s="4"/>
      <c r="H338" s="4"/>
      <c r="I338" s="4"/>
      <c r="J338" s="4"/>
      <c r="K338" s="4"/>
      <c r="L338" s="4"/>
      <c r="M338" s="4"/>
      <c r="N338" s="4"/>
      <c r="O338" s="4"/>
      <c r="P338" s="4"/>
    </row>
    <row r="339" spans="2:16" ht="12.75" customHeight="1">
      <c r="B339" s="15"/>
      <c r="C339" s="24"/>
      <c r="D339" s="24"/>
      <c r="F339" s="3"/>
      <c r="G339" s="4"/>
      <c r="H339" s="4"/>
      <c r="I339" s="4"/>
      <c r="J339" s="4"/>
      <c r="K339" s="4"/>
      <c r="L339" s="4"/>
      <c r="M339" s="4"/>
      <c r="N339" s="4"/>
      <c r="O339" s="4"/>
      <c r="P339" s="4"/>
    </row>
    <row r="340" spans="2:16" ht="12.75" customHeight="1">
      <c r="B340" s="15"/>
      <c r="C340" s="24"/>
      <c r="D340" s="24"/>
      <c r="F340" s="3"/>
      <c r="G340" s="4"/>
      <c r="H340" s="4"/>
      <c r="I340" s="4"/>
      <c r="J340" s="4"/>
      <c r="K340" s="4"/>
      <c r="L340" s="4"/>
      <c r="M340" s="4"/>
      <c r="N340" s="4"/>
      <c r="O340" s="4"/>
      <c r="P340" s="4"/>
    </row>
    <row r="341" spans="2:16" ht="12.75" customHeight="1">
      <c r="B341" s="15"/>
      <c r="C341" s="24"/>
      <c r="D341" s="24"/>
      <c r="F341" s="3"/>
      <c r="G341" s="4"/>
      <c r="H341" s="4"/>
      <c r="I341" s="4"/>
      <c r="J341" s="4"/>
      <c r="K341" s="4"/>
      <c r="L341" s="4"/>
      <c r="M341" s="4"/>
      <c r="N341" s="4"/>
      <c r="O341" s="4"/>
      <c r="P341" s="4"/>
    </row>
    <row r="342" spans="2:16" ht="12.75" customHeight="1">
      <c r="B342" s="15"/>
      <c r="C342" s="24"/>
      <c r="D342" s="24"/>
      <c r="F342" s="3"/>
      <c r="G342" s="4"/>
      <c r="H342" s="4"/>
      <c r="I342" s="4"/>
      <c r="J342" s="4"/>
      <c r="K342" s="4"/>
      <c r="L342" s="4"/>
      <c r="M342" s="4"/>
      <c r="N342" s="4"/>
      <c r="O342" s="4"/>
      <c r="P342" s="4"/>
    </row>
    <row r="343" spans="2:16" ht="12.75" customHeight="1">
      <c r="B343" s="15"/>
      <c r="C343" s="24"/>
      <c r="D343" s="24"/>
      <c r="F343" s="3"/>
      <c r="G343" s="4"/>
      <c r="H343" s="4"/>
      <c r="I343" s="4"/>
      <c r="J343" s="4"/>
      <c r="K343" s="4"/>
      <c r="L343" s="4"/>
      <c r="M343" s="4"/>
      <c r="N343" s="4"/>
      <c r="O343" s="4"/>
      <c r="P343" s="4"/>
    </row>
    <row r="344" spans="2:16" ht="12.75" customHeight="1">
      <c r="B344" s="15"/>
      <c r="C344" s="24"/>
      <c r="D344" s="24"/>
      <c r="F344" s="3"/>
      <c r="G344" s="4"/>
      <c r="H344" s="4"/>
      <c r="I344" s="4"/>
      <c r="J344" s="4"/>
      <c r="K344" s="4"/>
      <c r="L344" s="4"/>
      <c r="M344" s="4"/>
      <c r="N344" s="4"/>
      <c r="O344" s="4"/>
      <c r="P344" s="4"/>
    </row>
    <row r="345" spans="2:16" ht="12.75" customHeight="1">
      <c r="B345" s="15"/>
      <c r="C345" s="24"/>
      <c r="D345" s="24"/>
      <c r="F345" s="3"/>
      <c r="G345" s="4"/>
      <c r="H345" s="4"/>
      <c r="I345" s="4"/>
      <c r="J345" s="4"/>
      <c r="K345" s="4"/>
      <c r="L345" s="4"/>
      <c r="M345" s="4"/>
      <c r="N345" s="4"/>
      <c r="O345" s="4"/>
      <c r="P345" s="4"/>
    </row>
    <row r="346" spans="2:16" ht="12.75" customHeight="1">
      <c r="B346" s="15"/>
      <c r="C346" s="24"/>
      <c r="D346" s="24"/>
      <c r="F346" s="3"/>
      <c r="G346" s="4"/>
      <c r="H346" s="4"/>
      <c r="I346" s="4"/>
      <c r="J346" s="4"/>
      <c r="K346" s="4"/>
      <c r="L346" s="4"/>
      <c r="M346" s="4"/>
      <c r="N346" s="4"/>
      <c r="O346" s="4"/>
      <c r="P346" s="4"/>
    </row>
    <row r="347" spans="2:16" ht="12.75" customHeight="1">
      <c r="B347" s="15"/>
      <c r="C347" s="24"/>
      <c r="D347" s="24"/>
      <c r="F347" s="3"/>
      <c r="G347" s="4"/>
      <c r="H347" s="4"/>
      <c r="I347" s="4"/>
      <c r="J347" s="4"/>
      <c r="K347" s="4"/>
      <c r="L347" s="4"/>
      <c r="M347" s="4"/>
      <c r="N347" s="4"/>
      <c r="O347" s="4"/>
      <c r="P347" s="4"/>
    </row>
    <row r="348" spans="2:16" ht="12.75" customHeight="1">
      <c r="B348" s="15"/>
      <c r="C348" s="24"/>
      <c r="D348" s="24"/>
      <c r="F348" s="3"/>
      <c r="G348" s="4"/>
      <c r="H348" s="4"/>
      <c r="I348" s="4"/>
      <c r="J348" s="4"/>
      <c r="K348" s="4"/>
      <c r="L348" s="4"/>
      <c r="M348" s="4"/>
      <c r="N348" s="4"/>
      <c r="O348" s="4"/>
      <c r="P348" s="4"/>
    </row>
    <row r="349" spans="2:16" ht="12.75" customHeight="1">
      <c r="B349" s="15"/>
      <c r="C349" s="24"/>
      <c r="D349" s="24"/>
      <c r="F349" s="3"/>
      <c r="G349" s="4"/>
      <c r="H349" s="4"/>
      <c r="I349" s="4"/>
      <c r="J349" s="4"/>
      <c r="K349" s="4"/>
      <c r="L349" s="4"/>
      <c r="M349" s="4"/>
      <c r="N349" s="4"/>
      <c r="O349" s="4"/>
      <c r="P349" s="4"/>
    </row>
    <row r="350" spans="2:16" ht="12.75" customHeight="1">
      <c r="B350" s="15"/>
      <c r="C350" s="24"/>
      <c r="D350" s="24"/>
      <c r="F350" s="3"/>
      <c r="G350" s="4"/>
      <c r="H350" s="4"/>
      <c r="I350" s="4"/>
      <c r="J350" s="4"/>
      <c r="K350" s="4"/>
      <c r="L350" s="4"/>
      <c r="M350" s="4"/>
      <c r="N350" s="4"/>
      <c r="O350" s="4"/>
      <c r="P350" s="4"/>
    </row>
    <row r="351" spans="2:16" ht="12.75" customHeight="1">
      <c r="B351" s="15"/>
      <c r="C351" s="24"/>
      <c r="D351" s="24"/>
      <c r="F351" s="3"/>
      <c r="G351" s="4"/>
      <c r="H351" s="4"/>
      <c r="I351" s="4"/>
      <c r="J351" s="4"/>
      <c r="K351" s="4"/>
      <c r="L351" s="4"/>
      <c r="M351" s="4"/>
      <c r="N351" s="4"/>
      <c r="O351" s="4"/>
      <c r="P351" s="4"/>
    </row>
    <row r="352" spans="2:16" ht="12.75" customHeight="1">
      <c r="B352" s="15"/>
      <c r="C352" s="24"/>
      <c r="D352" s="24"/>
      <c r="F352" s="3"/>
      <c r="G352" s="4"/>
      <c r="H352" s="4"/>
      <c r="I352" s="4"/>
      <c r="J352" s="4"/>
      <c r="K352" s="4"/>
      <c r="L352" s="4"/>
      <c r="M352" s="4"/>
      <c r="N352" s="4"/>
      <c r="O352" s="4"/>
      <c r="P352" s="4"/>
    </row>
    <row r="353" spans="2:16" ht="12.75" customHeight="1">
      <c r="B353" s="15"/>
      <c r="C353" s="24"/>
      <c r="D353" s="24"/>
      <c r="F353" s="3"/>
      <c r="G353" s="4"/>
      <c r="H353" s="4"/>
      <c r="I353" s="4"/>
      <c r="J353" s="4"/>
      <c r="K353" s="4"/>
      <c r="L353" s="4"/>
      <c r="M353" s="4"/>
      <c r="N353" s="4"/>
      <c r="O353" s="4"/>
      <c r="P353" s="4"/>
    </row>
    <row r="354" spans="2:16" ht="12.75" customHeight="1">
      <c r="B354" s="15"/>
      <c r="C354" s="24"/>
      <c r="D354" s="24"/>
      <c r="F354" s="3"/>
      <c r="G354" s="4"/>
      <c r="H354" s="4"/>
      <c r="I354" s="4"/>
      <c r="J354" s="4"/>
      <c r="K354" s="4"/>
      <c r="L354" s="4"/>
      <c r="M354" s="4"/>
      <c r="N354" s="4"/>
      <c r="O354" s="4"/>
      <c r="P354" s="4"/>
    </row>
    <row r="355" spans="2:16" ht="12.75" customHeight="1">
      <c r="B355" s="15"/>
      <c r="C355" s="24"/>
      <c r="D355" s="24"/>
      <c r="F355" s="3"/>
      <c r="G355" s="4"/>
      <c r="H355" s="4"/>
      <c r="I355" s="4"/>
      <c r="J355" s="4"/>
      <c r="K355" s="4"/>
      <c r="L355" s="4"/>
      <c r="M355" s="4"/>
      <c r="N355" s="4"/>
      <c r="O355" s="4"/>
      <c r="P355" s="4"/>
    </row>
    <row r="356" spans="2:16" ht="12.75" customHeight="1">
      <c r="B356" s="15"/>
      <c r="C356" s="24"/>
      <c r="D356" s="24"/>
      <c r="F356" s="3"/>
      <c r="G356" s="4"/>
      <c r="H356" s="4"/>
      <c r="I356" s="4"/>
      <c r="J356" s="4"/>
      <c r="K356" s="4"/>
      <c r="L356" s="4"/>
      <c r="M356" s="4"/>
      <c r="N356" s="4"/>
      <c r="O356" s="4"/>
      <c r="P356" s="4"/>
    </row>
    <row r="357" spans="2:16" ht="12.75" customHeight="1">
      <c r="B357" s="15"/>
      <c r="C357" s="24"/>
      <c r="D357" s="24"/>
      <c r="F357" s="3"/>
      <c r="G357" s="4"/>
      <c r="H357" s="4"/>
      <c r="I357" s="4"/>
      <c r="J357" s="4"/>
      <c r="K357" s="4"/>
      <c r="L357" s="4"/>
      <c r="M357" s="4"/>
      <c r="N357" s="4"/>
      <c r="O357" s="4"/>
      <c r="P357" s="4"/>
    </row>
    <row r="358" spans="2:16" ht="12.75" customHeight="1">
      <c r="B358" s="15"/>
      <c r="C358" s="24"/>
      <c r="D358" s="24"/>
      <c r="F358" s="3"/>
      <c r="G358" s="4"/>
      <c r="H358" s="4"/>
      <c r="I358" s="4"/>
      <c r="J358" s="4"/>
      <c r="K358" s="4"/>
      <c r="L358" s="4"/>
      <c r="M358" s="4"/>
      <c r="N358" s="4"/>
      <c r="O358" s="4"/>
      <c r="P358" s="4"/>
    </row>
    <row r="359" spans="2:16" ht="12.75" customHeight="1">
      <c r="B359" s="15"/>
      <c r="C359" s="24"/>
      <c r="D359" s="24"/>
      <c r="F359" s="3"/>
      <c r="G359" s="4"/>
      <c r="H359" s="4"/>
      <c r="I359" s="4"/>
      <c r="J359" s="4"/>
      <c r="K359" s="4"/>
      <c r="L359" s="4"/>
      <c r="M359" s="4"/>
      <c r="N359" s="4"/>
      <c r="O359" s="4"/>
      <c r="P359" s="4"/>
    </row>
    <row r="360" spans="2:16" ht="12.75" customHeight="1">
      <c r="B360" s="15"/>
      <c r="C360" s="24"/>
      <c r="D360" s="24"/>
      <c r="F360" s="3"/>
      <c r="G360" s="4"/>
      <c r="H360" s="4"/>
      <c r="I360" s="4"/>
      <c r="J360" s="4"/>
      <c r="K360" s="4"/>
      <c r="L360" s="4"/>
      <c r="M360" s="4"/>
      <c r="N360" s="4"/>
      <c r="O360" s="4"/>
      <c r="P360" s="4"/>
    </row>
    <row r="361" spans="2:16" ht="12.75" customHeight="1">
      <c r="B361" s="15"/>
      <c r="C361" s="24"/>
      <c r="D361" s="24"/>
      <c r="F361" s="3"/>
      <c r="G361" s="4"/>
      <c r="H361" s="4"/>
      <c r="I361" s="4"/>
      <c r="J361" s="4"/>
      <c r="K361" s="4"/>
      <c r="L361" s="4"/>
      <c r="M361" s="4"/>
      <c r="N361" s="4"/>
      <c r="O361" s="4"/>
      <c r="P361" s="4"/>
    </row>
    <row r="362" spans="2:16" ht="12.75" customHeight="1">
      <c r="B362" s="15"/>
      <c r="C362" s="24"/>
      <c r="D362" s="24"/>
      <c r="F362" s="3"/>
      <c r="G362" s="4"/>
      <c r="H362" s="4"/>
      <c r="I362" s="4"/>
      <c r="J362" s="4"/>
      <c r="K362" s="4"/>
      <c r="L362" s="4"/>
      <c r="M362" s="4"/>
      <c r="N362" s="4"/>
      <c r="O362" s="4"/>
      <c r="P362" s="4"/>
    </row>
    <row r="363" spans="2:16" ht="12.75" customHeight="1">
      <c r="B363" s="15"/>
      <c r="C363" s="24"/>
      <c r="D363" s="24"/>
      <c r="F363" s="3"/>
      <c r="G363" s="4"/>
      <c r="H363" s="4"/>
      <c r="I363" s="4"/>
      <c r="J363" s="4"/>
      <c r="K363" s="4"/>
      <c r="L363" s="4"/>
      <c r="M363" s="4"/>
      <c r="N363" s="4"/>
      <c r="O363" s="4"/>
      <c r="P363" s="4"/>
    </row>
    <row r="364" spans="2:16" ht="12.75" customHeight="1">
      <c r="B364" s="15"/>
      <c r="C364" s="24"/>
      <c r="D364" s="24"/>
      <c r="F364" s="3"/>
      <c r="G364" s="4"/>
      <c r="H364" s="4"/>
      <c r="I364" s="4"/>
      <c r="J364" s="4"/>
      <c r="K364" s="4"/>
      <c r="L364" s="4"/>
      <c r="M364" s="4"/>
      <c r="N364" s="4"/>
      <c r="O364" s="4"/>
      <c r="P364" s="4"/>
    </row>
    <row r="365" spans="2:16" ht="12.75" customHeight="1">
      <c r="B365" s="15"/>
      <c r="C365" s="24"/>
      <c r="D365" s="24"/>
      <c r="F365" s="3"/>
      <c r="G365" s="4"/>
      <c r="H365" s="4"/>
      <c r="I365" s="4"/>
      <c r="J365" s="4"/>
      <c r="K365" s="4"/>
      <c r="L365" s="4"/>
      <c r="M365" s="4"/>
      <c r="N365" s="4"/>
      <c r="O365" s="4"/>
      <c r="P365" s="4"/>
    </row>
    <row r="366" spans="2:16" ht="12.75" customHeight="1">
      <c r="B366" s="15"/>
      <c r="C366" s="24"/>
      <c r="D366" s="24"/>
      <c r="F366" s="3"/>
      <c r="G366" s="4"/>
      <c r="H366" s="4"/>
      <c r="I366" s="4"/>
      <c r="J366" s="4"/>
      <c r="K366" s="4"/>
      <c r="L366" s="4"/>
      <c r="M366" s="4"/>
      <c r="N366" s="4"/>
      <c r="O366" s="4"/>
      <c r="P366" s="4"/>
    </row>
    <row r="367" spans="2:16" ht="12.75" customHeight="1">
      <c r="B367" s="15"/>
      <c r="C367" s="24"/>
      <c r="D367" s="24"/>
      <c r="F367" s="3"/>
      <c r="G367" s="4"/>
      <c r="H367" s="4"/>
      <c r="I367" s="4"/>
      <c r="J367" s="4"/>
      <c r="K367" s="4"/>
      <c r="L367" s="4"/>
      <c r="M367" s="4"/>
      <c r="N367" s="4"/>
      <c r="O367" s="4"/>
      <c r="P367" s="4"/>
    </row>
    <row r="368" spans="2:16" ht="12.75" customHeight="1">
      <c r="B368" s="15"/>
      <c r="C368" s="24"/>
      <c r="D368" s="24"/>
      <c r="F368" s="3"/>
      <c r="G368" s="4"/>
      <c r="H368" s="4"/>
      <c r="I368" s="4"/>
      <c r="J368" s="4"/>
      <c r="K368" s="4"/>
      <c r="L368" s="4"/>
      <c r="M368" s="4"/>
      <c r="N368" s="4"/>
      <c r="O368" s="4"/>
      <c r="P368" s="4"/>
    </row>
    <row r="369" spans="2:16" ht="12.75" customHeight="1">
      <c r="B369" s="15"/>
      <c r="C369" s="24"/>
      <c r="D369" s="24"/>
      <c r="F369" s="3"/>
      <c r="G369" s="4"/>
      <c r="H369" s="4"/>
      <c r="I369" s="4"/>
      <c r="J369" s="4"/>
      <c r="K369" s="4"/>
      <c r="L369" s="4"/>
      <c r="M369" s="4"/>
      <c r="N369" s="4"/>
      <c r="O369" s="4"/>
      <c r="P369" s="4"/>
    </row>
    <row r="370" spans="2:16" ht="12.75" customHeight="1">
      <c r="B370" s="15"/>
      <c r="C370" s="24"/>
      <c r="D370" s="24"/>
      <c r="F370" s="3"/>
      <c r="G370" s="4"/>
      <c r="H370" s="4"/>
      <c r="I370" s="4"/>
      <c r="J370" s="4"/>
      <c r="K370" s="4"/>
      <c r="L370" s="4"/>
      <c r="M370" s="4"/>
      <c r="N370" s="4"/>
      <c r="O370" s="4"/>
      <c r="P370" s="4"/>
    </row>
    <row r="371" spans="2:16" ht="12.75" customHeight="1">
      <c r="B371" s="15"/>
      <c r="C371" s="24"/>
      <c r="D371" s="24"/>
      <c r="F371" s="3"/>
      <c r="G371" s="4"/>
      <c r="H371" s="4"/>
      <c r="I371" s="4"/>
      <c r="J371" s="4"/>
      <c r="K371" s="4"/>
      <c r="L371" s="4"/>
      <c r="M371" s="4"/>
      <c r="N371" s="4"/>
      <c r="O371" s="4"/>
      <c r="P371" s="4"/>
    </row>
    <row r="372" spans="2:16" ht="12.75" customHeight="1">
      <c r="B372" s="15"/>
      <c r="C372" s="24"/>
      <c r="D372" s="24"/>
      <c r="F372" s="3"/>
      <c r="G372" s="4"/>
      <c r="H372" s="4"/>
      <c r="I372" s="4"/>
      <c r="J372" s="4"/>
      <c r="K372" s="4"/>
      <c r="L372" s="4"/>
      <c r="M372" s="4"/>
      <c r="N372" s="4"/>
      <c r="O372" s="4"/>
      <c r="P372" s="4"/>
    </row>
    <row r="373" spans="2:16" ht="12.75" customHeight="1">
      <c r="B373" s="15"/>
      <c r="C373" s="24"/>
      <c r="D373" s="24"/>
      <c r="F373" s="3"/>
      <c r="G373" s="4"/>
      <c r="H373" s="4"/>
      <c r="I373" s="4"/>
      <c r="J373" s="4"/>
      <c r="K373" s="4"/>
      <c r="L373" s="4"/>
      <c r="M373" s="4"/>
      <c r="N373" s="4"/>
      <c r="O373" s="4"/>
      <c r="P373" s="4"/>
    </row>
    <row r="374" spans="2:16" ht="12.75" customHeight="1">
      <c r="B374" s="15"/>
      <c r="C374" s="24"/>
      <c r="D374" s="24"/>
      <c r="F374" s="3"/>
      <c r="G374" s="4"/>
      <c r="H374" s="4"/>
      <c r="I374" s="4"/>
      <c r="J374" s="4"/>
      <c r="K374" s="4"/>
      <c r="L374" s="4"/>
      <c r="M374" s="4"/>
      <c r="N374" s="4"/>
      <c r="O374" s="4"/>
      <c r="P374" s="4"/>
    </row>
    <row r="375" spans="2:16" ht="12.75" customHeight="1">
      <c r="B375" s="15"/>
      <c r="C375" s="24"/>
      <c r="D375" s="24"/>
      <c r="F375" s="3"/>
      <c r="G375" s="4"/>
      <c r="H375" s="4"/>
      <c r="I375" s="4"/>
      <c r="J375" s="4"/>
      <c r="K375" s="4"/>
      <c r="L375" s="4"/>
      <c r="M375" s="4"/>
      <c r="N375" s="4"/>
      <c r="O375" s="4"/>
      <c r="P375" s="4"/>
    </row>
    <row r="376" spans="2:16" ht="12.75" customHeight="1">
      <c r="B376" s="15"/>
      <c r="C376" s="24"/>
      <c r="D376" s="24"/>
      <c r="F376" s="3"/>
      <c r="G376" s="4"/>
      <c r="H376" s="4"/>
      <c r="I376" s="4"/>
      <c r="J376" s="4"/>
      <c r="K376" s="4"/>
      <c r="L376" s="4"/>
      <c r="M376" s="4"/>
      <c r="N376" s="4"/>
      <c r="O376" s="4"/>
      <c r="P376" s="4"/>
    </row>
    <row r="377" spans="2:16" ht="12.75" customHeight="1">
      <c r="B377" s="15"/>
      <c r="C377" s="24"/>
      <c r="D377" s="24"/>
      <c r="F377" s="3"/>
      <c r="G377" s="4"/>
      <c r="H377" s="4"/>
      <c r="I377" s="4"/>
      <c r="J377" s="4"/>
      <c r="K377" s="4"/>
      <c r="L377" s="4"/>
      <c r="M377" s="4"/>
      <c r="N377" s="4"/>
      <c r="O377" s="4"/>
      <c r="P377" s="4"/>
    </row>
    <row r="378" spans="2:16" ht="12.75" customHeight="1">
      <c r="B378" s="15"/>
      <c r="C378" s="24"/>
      <c r="D378" s="24"/>
      <c r="F378" s="3"/>
      <c r="G378" s="4"/>
      <c r="H378" s="4"/>
      <c r="I378" s="4"/>
      <c r="J378" s="4"/>
      <c r="K378" s="4"/>
      <c r="L378" s="4"/>
      <c r="M378" s="4"/>
      <c r="N378" s="4"/>
      <c r="O378" s="4"/>
      <c r="P378" s="4"/>
    </row>
    <row r="379" spans="2:16" ht="12.75" customHeight="1">
      <c r="B379" s="15"/>
      <c r="C379" s="24"/>
      <c r="D379" s="24"/>
      <c r="F379" s="3"/>
      <c r="G379" s="4"/>
      <c r="H379" s="4"/>
      <c r="I379" s="4"/>
      <c r="J379" s="4"/>
      <c r="K379" s="4"/>
      <c r="L379" s="4"/>
      <c r="M379" s="4"/>
      <c r="N379" s="4"/>
      <c r="O379" s="4"/>
      <c r="P379" s="4"/>
    </row>
    <row r="380" spans="2:16" ht="12.75" customHeight="1">
      <c r="B380" s="15"/>
      <c r="C380" s="24"/>
      <c r="D380" s="24"/>
      <c r="F380" s="3"/>
      <c r="G380" s="4"/>
      <c r="H380" s="4"/>
      <c r="I380" s="4"/>
      <c r="J380" s="4"/>
      <c r="K380" s="4"/>
      <c r="L380" s="4"/>
      <c r="M380" s="4"/>
      <c r="N380" s="4"/>
      <c r="O380" s="4"/>
      <c r="P380" s="4"/>
    </row>
    <row r="381" spans="2:16" ht="12.75" customHeight="1">
      <c r="B381" s="15"/>
      <c r="C381" s="24"/>
      <c r="D381" s="24"/>
      <c r="F381" s="3"/>
      <c r="G381" s="4"/>
      <c r="H381" s="4"/>
      <c r="I381" s="4"/>
      <c r="J381" s="4"/>
      <c r="K381" s="4"/>
      <c r="L381" s="4"/>
      <c r="M381" s="4"/>
      <c r="N381" s="4"/>
      <c r="O381" s="4"/>
      <c r="P381" s="4"/>
    </row>
    <row r="382" spans="2:16" ht="12.75" customHeight="1">
      <c r="B382" s="15"/>
      <c r="C382" s="24"/>
      <c r="D382" s="24"/>
      <c r="F382" s="3"/>
      <c r="G382" s="4"/>
      <c r="H382" s="4"/>
      <c r="I382" s="4"/>
      <c r="J382" s="4"/>
      <c r="K382" s="4"/>
      <c r="L382" s="4"/>
      <c r="M382" s="4"/>
      <c r="N382" s="4"/>
      <c r="O382" s="4"/>
      <c r="P382" s="4"/>
    </row>
    <row r="383" spans="2:16" ht="12.75" customHeight="1">
      <c r="B383" s="15"/>
      <c r="C383" s="24"/>
      <c r="D383" s="24"/>
      <c r="F383" s="3"/>
      <c r="G383" s="4"/>
      <c r="H383" s="4"/>
      <c r="I383" s="4"/>
      <c r="J383" s="4"/>
      <c r="K383" s="4"/>
      <c r="L383" s="4"/>
      <c r="M383" s="4"/>
      <c r="N383" s="4"/>
      <c r="O383" s="4"/>
      <c r="P383" s="4"/>
    </row>
    <row r="384" spans="2:16" ht="12.75" customHeight="1">
      <c r="B384" s="15"/>
      <c r="C384" s="24"/>
      <c r="D384" s="24"/>
      <c r="F384" s="3"/>
      <c r="G384" s="4"/>
      <c r="H384" s="4"/>
      <c r="I384" s="4"/>
      <c r="J384" s="4"/>
      <c r="K384" s="4"/>
      <c r="L384" s="4"/>
      <c r="M384" s="4"/>
      <c r="N384" s="4"/>
      <c r="O384" s="4"/>
      <c r="P384" s="4"/>
    </row>
    <row r="385" spans="2:16" ht="12.75" customHeight="1">
      <c r="B385" s="15"/>
      <c r="C385" s="24"/>
      <c r="D385" s="24"/>
      <c r="F385" s="3"/>
      <c r="G385" s="4"/>
      <c r="H385" s="4"/>
      <c r="I385" s="4"/>
      <c r="J385" s="4"/>
      <c r="K385" s="4"/>
      <c r="L385" s="4"/>
      <c r="M385" s="4"/>
      <c r="N385" s="4"/>
      <c r="O385" s="4"/>
      <c r="P385" s="4"/>
    </row>
    <row r="386" spans="2:16" ht="12.75" customHeight="1">
      <c r="B386" s="15"/>
      <c r="C386" s="24"/>
      <c r="D386" s="24"/>
      <c r="F386" s="3"/>
      <c r="G386" s="4"/>
      <c r="H386" s="4"/>
      <c r="I386" s="4"/>
      <c r="J386" s="4"/>
      <c r="K386" s="4"/>
      <c r="L386" s="4"/>
      <c r="M386" s="4"/>
      <c r="N386" s="4"/>
      <c r="O386" s="4"/>
      <c r="P386" s="4"/>
    </row>
    <row r="387" spans="2:16" ht="12.75" customHeight="1">
      <c r="B387" s="15"/>
      <c r="C387" s="24"/>
      <c r="D387" s="24"/>
      <c r="F387" s="3"/>
      <c r="G387" s="4"/>
      <c r="H387" s="4"/>
      <c r="I387" s="4"/>
      <c r="J387" s="4"/>
      <c r="K387" s="4"/>
      <c r="L387" s="4"/>
      <c r="M387" s="4"/>
      <c r="N387" s="4"/>
      <c r="O387" s="4"/>
      <c r="P387" s="4"/>
    </row>
    <row r="388" spans="2:16" ht="12.75" customHeight="1">
      <c r="B388" s="15"/>
      <c r="C388" s="24"/>
      <c r="D388" s="24"/>
      <c r="F388" s="3"/>
      <c r="G388" s="4"/>
      <c r="H388" s="4"/>
      <c r="I388" s="4"/>
      <c r="J388" s="4"/>
      <c r="K388" s="4"/>
      <c r="L388" s="4"/>
      <c r="M388" s="4"/>
      <c r="N388" s="4"/>
      <c r="O388" s="4"/>
      <c r="P388" s="4"/>
    </row>
    <row r="389" spans="2:16" ht="12.75" customHeight="1">
      <c r="B389" s="15"/>
      <c r="C389" s="24"/>
      <c r="D389" s="24"/>
      <c r="F389" s="3"/>
      <c r="G389" s="4"/>
      <c r="H389" s="4"/>
      <c r="I389" s="4"/>
      <c r="J389" s="4"/>
      <c r="K389" s="4"/>
      <c r="L389" s="4"/>
      <c r="M389" s="4"/>
      <c r="N389" s="4"/>
      <c r="O389" s="4"/>
      <c r="P389" s="4"/>
    </row>
    <row r="390" spans="2:16" ht="12.75" customHeight="1">
      <c r="B390" s="15"/>
      <c r="C390" s="24"/>
      <c r="D390" s="24"/>
      <c r="F390" s="3"/>
      <c r="G390" s="4"/>
      <c r="H390" s="4"/>
      <c r="I390" s="4"/>
      <c r="J390" s="4"/>
      <c r="K390" s="4"/>
      <c r="L390" s="4"/>
      <c r="M390" s="4"/>
      <c r="N390" s="4"/>
      <c r="O390" s="4"/>
      <c r="P390" s="4"/>
    </row>
    <row r="391" spans="2:16" ht="12.75" customHeight="1">
      <c r="B391" s="15"/>
      <c r="C391" s="24"/>
      <c r="D391" s="24"/>
      <c r="F391" s="3"/>
      <c r="G391" s="4"/>
      <c r="H391" s="4"/>
      <c r="I391" s="4"/>
      <c r="J391" s="4"/>
      <c r="K391" s="4"/>
      <c r="L391" s="4"/>
      <c r="M391" s="4"/>
      <c r="N391" s="4"/>
      <c r="O391" s="4"/>
      <c r="P391" s="4"/>
    </row>
    <row r="392" spans="2:16" ht="12.75" customHeight="1">
      <c r="B392" s="15"/>
      <c r="C392" s="24"/>
      <c r="D392" s="24"/>
      <c r="F392" s="3"/>
      <c r="G392" s="4"/>
      <c r="H392" s="4"/>
      <c r="I392" s="4"/>
      <c r="J392" s="4"/>
      <c r="K392" s="4"/>
      <c r="L392" s="4"/>
      <c r="M392" s="4"/>
      <c r="N392" s="4"/>
      <c r="O392" s="4"/>
      <c r="P392" s="4"/>
    </row>
    <row r="393" spans="2:16" ht="12.75" customHeight="1">
      <c r="B393" s="15"/>
      <c r="C393" s="24"/>
      <c r="D393" s="24"/>
      <c r="F393" s="3"/>
      <c r="G393" s="4"/>
      <c r="H393" s="4"/>
      <c r="I393" s="4"/>
      <c r="J393" s="4"/>
      <c r="K393" s="4"/>
      <c r="L393" s="4"/>
      <c r="M393" s="4"/>
      <c r="N393" s="4"/>
      <c r="O393" s="4"/>
      <c r="P393" s="4"/>
    </row>
    <row r="394" spans="2:16" ht="12.75" customHeight="1">
      <c r="B394" s="15"/>
      <c r="C394" s="24"/>
      <c r="D394" s="24"/>
      <c r="F394" s="3"/>
      <c r="G394" s="4"/>
      <c r="H394" s="4"/>
      <c r="I394" s="4"/>
      <c r="J394" s="4"/>
      <c r="K394" s="4"/>
      <c r="L394" s="4"/>
      <c r="M394" s="4"/>
      <c r="N394" s="4"/>
      <c r="O394" s="4"/>
      <c r="P394" s="4"/>
    </row>
    <row r="395" spans="2:16" ht="12.75" customHeight="1">
      <c r="B395" s="15"/>
      <c r="C395" s="24"/>
      <c r="D395" s="24"/>
      <c r="F395" s="3"/>
      <c r="G395" s="4"/>
      <c r="H395" s="4"/>
      <c r="I395" s="4"/>
      <c r="J395" s="4"/>
      <c r="K395" s="4"/>
      <c r="L395" s="4"/>
      <c r="M395" s="4"/>
      <c r="N395" s="4"/>
      <c r="O395" s="4"/>
      <c r="P395" s="4"/>
    </row>
    <row r="396" spans="2:16" ht="12.75" customHeight="1">
      <c r="B396" s="15"/>
      <c r="C396" s="24"/>
      <c r="D396" s="24"/>
      <c r="F396" s="3"/>
      <c r="G396" s="4"/>
      <c r="H396" s="4"/>
      <c r="I396" s="4"/>
      <c r="J396" s="4"/>
      <c r="K396" s="4"/>
      <c r="L396" s="4"/>
      <c r="M396" s="4"/>
      <c r="N396" s="4"/>
      <c r="O396" s="4"/>
      <c r="P396" s="4"/>
    </row>
    <row r="397" spans="2:16" ht="12.75" customHeight="1">
      <c r="B397" s="15"/>
      <c r="C397" s="24"/>
      <c r="D397" s="24"/>
      <c r="F397" s="3"/>
      <c r="G397" s="4"/>
      <c r="H397" s="4"/>
      <c r="I397" s="4"/>
      <c r="J397" s="4"/>
      <c r="K397" s="4"/>
      <c r="L397" s="4"/>
      <c r="M397" s="4"/>
      <c r="N397" s="4"/>
      <c r="O397" s="4"/>
      <c r="P397" s="4"/>
    </row>
    <row r="398" spans="2:16" ht="12.75" customHeight="1">
      <c r="B398" s="15"/>
      <c r="C398" s="24"/>
      <c r="D398" s="24"/>
      <c r="F398" s="3"/>
      <c r="G398" s="4"/>
      <c r="H398" s="4"/>
      <c r="I398" s="4"/>
      <c r="J398" s="4"/>
      <c r="K398" s="4"/>
      <c r="L398" s="4"/>
      <c r="M398" s="4"/>
      <c r="N398" s="4"/>
      <c r="O398" s="4"/>
      <c r="P398" s="4"/>
    </row>
    <row r="399" spans="2:16" ht="12.75" customHeight="1">
      <c r="B399" s="15"/>
      <c r="C399" s="24"/>
      <c r="D399" s="24"/>
      <c r="F399" s="3"/>
      <c r="G399" s="4"/>
      <c r="H399" s="4"/>
      <c r="I399" s="4"/>
      <c r="J399" s="4"/>
      <c r="K399" s="4"/>
      <c r="L399" s="4"/>
      <c r="M399" s="4"/>
      <c r="N399" s="4"/>
      <c r="O399" s="4"/>
      <c r="P399" s="4"/>
    </row>
    <row r="400" spans="2:16" ht="12.75" customHeight="1">
      <c r="B400" s="15"/>
      <c r="C400" s="24"/>
      <c r="D400" s="24"/>
      <c r="F400" s="3"/>
      <c r="G400" s="4"/>
      <c r="H400" s="4"/>
      <c r="I400" s="4"/>
      <c r="J400" s="4"/>
      <c r="K400" s="4"/>
      <c r="L400" s="4"/>
      <c r="M400" s="4"/>
      <c r="N400" s="4"/>
      <c r="O400" s="4"/>
      <c r="P400" s="4"/>
    </row>
    <row r="401" spans="2:16" ht="12.75" customHeight="1">
      <c r="B401" s="15"/>
      <c r="C401" s="24"/>
      <c r="D401" s="24"/>
      <c r="F401" s="3"/>
      <c r="G401" s="4"/>
      <c r="H401" s="4"/>
      <c r="I401" s="4"/>
      <c r="J401" s="4"/>
      <c r="K401" s="4"/>
      <c r="L401" s="4"/>
      <c r="M401" s="4"/>
      <c r="N401" s="4"/>
      <c r="O401" s="4"/>
      <c r="P401" s="4"/>
    </row>
    <row r="402" spans="2:16" ht="12.75" customHeight="1">
      <c r="B402" s="15"/>
      <c r="C402" s="24"/>
      <c r="D402" s="24"/>
      <c r="F402" s="3"/>
      <c r="G402" s="4"/>
      <c r="H402" s="4"/>
      <c r="I402" s="4"/>
      <c r="J402" s="4"/>
      <c r="K402" s="4"/>
      <c r="L402" s="4"/>
      <c r="M402" s="4"/>
      <c r="N402" s="4"/>
      <c r="O402" s="4"/>
      <c r="P402" s="4"/>
    </row>
    <row r="403" spans="2:16" ht="12.75" customHeight="1">
      <c r="B403" s="15"/>
      <c r="C403" s="24"/>
      <c r="D403" s="24"/>
      <c r="F403" s="3"/>
      <c r="G403" s="4"/>
      <c r="H403" s="4"/>
      <c r="I403" s="4"/>
      <c r="J403" s="4"/>
      <c r="K403" s="4"/>
      <c r="L403" s="4"/>
      <c r="M403" s="4"/>
      <c r="N403" s="4"/>
      <c r="O403" s="4"/>
      <c r="P403" s="4"/>
    </row>
    <row r="404" spans="2:16" ht="12.75" customHeight="1">
      <c r="B404" s="15"/>
      <c r="C404" s="24"/>
      <c r="D404" s="24"/>
      <c r="F404" s="3"/>
      <c r="G404" s="4"/>
      <c r="H404" s="4"/>
      <c r="I404" s="4"/>
      <c r="J404" s="4"/>
      <c r="K404" s="4"/>
      <c r="L404" s="4"/>
      <c r="M404" s="4"/>
      <c r="N404" s="4"/>
      <c r="O404" s="4"/>
      <c r="P404" s="4"/>
    </row>
    <row r="405" spans="2:16" ht="12.75" customHeight="1">
      <c r="B405" s="15"/>
      <c r="C405" s="24"/>
      <c r="D405" s="24"/>
      <c r="F405" s="3"/>
      <c r="G405" s="4"/>
      <c r="H405" s="4"/>
      <c r="I405" s="4"/>
      <c r="J405" s="4"/>
      <c r="K405" s="4"/>
      <c r="L405" s="4"/>
      <c r="M405" s="4"/>
      <c r="N405" s="4"/>
      <c r="O405" s="4"/>
      <c r="P405" s="4"/>
    </row>
    <row r="406" spans="2:16" ht="12.75" customHeight="1">
      <c r="B406" s="15"/>
      <c r="C406" s="24"/>
      <c r="D406" s="24"/>
      <c r="F406" s="3"/>
      <c r="G406" s="4"/>
      <c r="H406" s="4"/>
      <c r="I406" s="4"/>
      <c r="J406" s="4"/>
      <c r="K406" s="4"/>
      <c r="L406" s="4"/>
      <c r="M406" s="4"/>
      <c r="N406" s="4"/>
      <c r="O406" s="4"/>
      <c r="P406" s="4"/>
    </row>
    <row r="407" spans="2:16" ht="12.75" customHeight="1">
      <c r="B407" s="15"/>
      <c r="C407" s="24"/>
      <c r="D407" s="24"/>
      <c r="F407" s="3"/>
      <c r="G407" s="4"/>
      <c r="H407" s="4"/>
      <c r="I407" s="4"/>
      <c r="J407" s="4"/>
      <c r="K407" s="4"/>
      <c r="L407" s="4"/>
      <c r="M407" s="4"/>
      <c r="N407" s="4"/>
      <c r="O407" s="4"/>
      <c r="P407" s="4"/>
    </row>
    <row r="408" spans="2:16" ht="12.75" customHeight="1">
      <c r="B408" s="15"/>
      <c r="C408" s="24"/>
      <c r="D408" s="24"/>
      <c r="F408" s="3"/>
      <c r="G408" s="4"/>
      <c r="H408" s="4"/>
      <c r="I408" s="4"/>
      <c r="J408" s="4"/>
      <c r="K408" s="4"/>
      <c r="L408" s="4"/>
      <c r="M408" s="4"/>
      <c r="N408" s="4"/>
      <c r="O408" s="4"/>
      <c r="P408" s="4"/>
    </row>
    <row r="409" spans="2:16" ht="12.75" customHeight="1">
      <c r="B409" s="15"/>
      <c r="C409" s="24"/>
      <c r="D409" s="24"/>
      <c r="F409" s="3"/>
      <c r="G409" s="4"/>
      <c r="H409" s="4"/>
      <c r="I409" s="4"/>
      <c r="J409" s="4"/>
      <c r="K409" s="4"/>
      <c r="L409" s="4"/>
      <c r="M409" s="4"/>
      <c r="N409" s="4"/>
      <c r="O409" s="4"/>
      <c r="P409" s="4"/>
    </row>
    <row r="410" spans="2:16" ht="12.75" customHeight="1">
      <c r="B410" s="15"/>
      <c r="C410" s="24"/>
      <c r="D410" s="24"/>
      <c r="F410" s="3"/>
      <c r="G410" s="4"/>
      <c r="H410" s="4"/>
      <c r="I410" s="4"/>
      <c r="J410" s="4"/>
      <c r="K410" s="4"/>
      <c r="L410" s="4"/>
      <c r="M410" s="4"/>
      <c r="N410" s="4"/>
      <c r="O410" s="4"/>
      <c r="P410" s="4"/>
    </row>
    <row r="411" spans="2:16" ht="12.75" customHeight="1">
      <c r="B411" s="15"/>
      <c r="C411" s="24"/>
      <c r="D411" s="24"/>
      <c r="F411" s="3"/>
      <c r="G411" s="4"/>
      <c r="H411" s="4"/>
      <c r="I411" s="4"/>
      <c r="J411" s="4"/>
      <c r="K411" s="4"/>
      <c r="L411" s="4"/>
      <c r="M411" s="4"/>
      <c r="N411" s="4"/>
      <c r="O411" s="4"/>
      <c r="P411" s="4"/>
    </row>
    <row r="412" spans="2:16" ht="12.75" customHeight="1">
      <c r="B412" s="15"/>
      <c r="C412" s="24"/>
      <c r="D412" s="24"/>
      <c r="F412" s="3"/>
      <c r="G412" s="4"/>
      <c r="H412" s="4"/>
      <c r="I412" s="4"/>
      <c r="J412" s="4"/>
      <c r="K412" s="4"/>
      <c r="L412" s="4"/>
      <c r="M412" s="4"/>
      <c r="N412" s="4"/>
      <c r="O412" s="4"/>
      <c r="P412" s="4"/>
    </row>
    <row r="413" spans="2:16" ht="12.75" customHeight="1">
      <c r="B413" s="15"/>
      <c r="C413" s="24"/>
      <c r="D413" s="24"/>
      <c r="F413" s="3"/>
      <c r="G413" s="4"/>
      <c r="H413" s="4"/>
      <c r="I413" s="4"/>
      <c r="J413" s="4"/>
      <c r="K413" s="4"/>
      <c r="L413" s="4"/>
      <c r="M413" s="4"/>
      <c r="N413" s="4"/>
      <c r="O413" s="4"/>
      <c r="P413" s="4"/>
    </row>
    <row r="414" spans="2:16" ht="12.75" customHeight="1">
      <c r="B414" s="15"/>
      <c r="C414" s="24"/>
      <c r="D414" s="24"/>
      <c r="F414" s="3"/>
      <c r="G414" s="4"/>
      <c r="H414" s="4"/>
      <c r="I414" s="4"/>
      <c r="J414" s="4"/>
      <c r="K414" s="4"/>
      <c r="L414" s="4"/>
      <c r="M414" s="4"/>
      <c r="N414" s="4"/>
      <c r="O414" s="4"/>
      <c r="P414" s="4"/>
    </row>
    <row r="415" spans="2:16" ht="12.75" customHeight="1">
      <c r="B415" s="15"/>
      <c r="C415" s="24"/>
      <c r="D415" s="24"/>
      <c r="F415" s="3"/>
      <c r="G415" s="4"/>
      <c r="H415" s="4"/>
      <c r="I415" s="4"/>
      <c r="J415" s="4"/>
      <c r="K415" s="4"/>
      <c r="L415" s="4"/>
      <c r="M415" s="4"/>
      <c r="N415" s="4"/>
      <c r="O415" s="4"/>
      <c r="P415" s="4"/>
    </row>
    <row r="416" spans="2:16" ht="12.75" customHeight="1">
      <c r="B416" s="15"/>
      <c r="C416" s="24"/>
      <c r="D416" s="24"/>
      <c r="F416" s="3"/>
      <c r="G416" s="4"/>
      <c r="H416" s="4"/>
      <c r="I416" s="4"/>
      <c r="J416" s="4"/>
      <c r="K416" s="4"/>
      <c r="L416" s="4"/>
      <c r="M416" s="4"/>
      <c r="N416" s="4"/>
      <c r="O416" s="4"/>
      <c r="P416" s="4"/>
    </row>
    <row r="417" spans="2:16" ht="12.75" customHeight="1">
      <c r="B417" s="15"/>
      <c r="C417" s="24"/>
      <c r="D417" s="24"/>
      <c r="F417" s="3"/>
      <c r="G417" s="4"/>
      <c r="H417" s="4"/>
      <c r="I417" s="4"/>
      <c r="J417" s="4"/>
      <c r="K417" s="4"/>
      <c r="L417" s="4"/>
      <c r="M417" s="4"/>
      <c r="N417" s="4"/>
      <c r="O417" s="4"/>
      <c r="P417" s="4"/>
    </row>
    <row r="418" spans="2:16" ht="12.75" customHeight="1">
      <c r="B418" s="15"/>
      <c r="C418" s="24"/>
      <c r="D418" s="24"/>
      <c r="F418" s="3"/>
      <c r="G418" s="4"/>
      <c r="H418" s="4"/>
      <c r="I418" s="4"/>
      <c r="J418" s="4"/>
      <c r="K418" s="4"/>
      <c r="L418" s="4"/>
      <c r="M418" s="4"/>
      <c r="N418" s="4"/>
      <c r="O418" s="4"/>
      <c r="P418" s="4"/>
    </row>
    <row r="419" spans="2:16" ht="12.75" customHeight="1">
      <c r="B419" s="15"/>
      <c r="C419" s="24"/>
      <c r="D419" s="24"/>
      <c r="F419" s="3"/>
      <c r="G419" s="4"/>
      <c r="H419" s="4"/>
      <c r="I419" s="4"/>
      <c r="J419" s="4"/>
      <c r="K419" s="4"/>
      <c r="L419" s="4"/>
      <c r="M419" s="4"/>
      <c r="N419" s="4"/>
      <c r="O419" s="4"/>
      <c r="P419" s="4"/>
    </row>
    <row r="420" spans="2:16" ht="12.75" customHeight="1">
      <c r="B420" s="15"/>
      <c r="C420" s="24"/>
      <c r="D420" s="24"/>
      <c r="F420" s="3"/>
      <c r="G420" s="4"/>
      <c r="H420" s="4"/>
      <c r="I420" s="4"/>
      <c r="J420" s="4"/>
      <c r="K420" s="4"/>
      <c r="L420" s="4"/>
      <c r="M420" s="4"/>
      <c r="N420" s="4"/>
      <c r="O420" s="4"/>
      <c r="P420" s="4"/>
    </row>
    <row r="421" spans="2:16" ht="12.75" customHeight="1">
      <c r="B421" s="15"/>
      <c r="C421" s="24"/>
      <c r="D421" s="24"/>
      <c r="F421" s="3"/>
      <c r="G421" s="4"/>
      <c r="H421" s="4"/>
      <c r="I421" s="4"/>
      <c r="J421" s="4"/>
      <c r="K421" s="4"/>
      <c r="L421" s="4"/>
      <c r="M421" s="4"/>
      <c r="N421" s="4"/>
      <c r="O421" s="4"/>
      <c r="P421" s="4"/>
    </row>
    <row r="422" spans="2:16" ht="12.75" customHeight="1">
      <c r="B422" s="15"/>
      <c r="C422" s="24"/>
      <c r="D422" s="24"/>
      <c r="F422" s="3"/>
      <c r="G422" s="4"/>
      <c r="H422" s="4"/>
      <c r="I422" s="4"/>
      <c r="J422" s="4"/>
      <c r="K422" s="4"/>
      <c r="L422" s="4"/>
      <c r="M422" s="4"/>
      <c r="N422" s="4"/>
      <c r="O422" s="4"/>
      <c r="P422" s="4"/>
    </row>
    <row r="423" spans="2:16" ht="12.75" customHeight="1">
      <c r="B423" s="15"/>
      <c r="C423" s="24"/>
      <c r="D423" s="24"/>
      <c r="F423" s="3"/>
      <c r="G423" s="4"/>
      <c r="H423" s="4"/>
      <c r="I423" s="4"/>
      <c r="J423" s="4"/>
      <c r="K423" s="4"/>
      <c r="L423" s="4"/>
      <c r="M423" s="4"/>
      <c r="N423" s="4"/>
      <c r="O423" s="4"/>
      <c r="P423" s="4"/>
    </row>
    <row r="424" spans="2:16" ht="12.75" customHeight="1">
      <c r="B424" s="15"/>
      <c r="C424" s="24"/>
      <c r="D424" s="24"/>
      <c r="F424" s="3"/>
      <c r="G424" s="4"/>
      <c r="H424" s="4"/>
      <c r="I424" s="4"/>
      <c r="J424" s="4"/>
      <c r="K424" s="4"/>
      <c r="L424" s="4"/>
      <c r="M424" s="4"/>
      <c r="N424" s="4"/>
      <c r="O424" s="4"/>
      <c r="P424" s="4"/>
    </row>
    <row r="425" spans="2:16" ht="12.75" customHeight="1">
      <c r="B425" s="15"/>
      <c r="C425" s="24"/>
      <c r="D425" s="24"/>
      <c r="F425" s="3"/>
      <c r="G425" s="4"/>
      <c r="H425" s="4"/>
      <c r="I425" s="4"/>
      <c r="J425" s="4"/>
      <c r="K425" s="4"/>
      <c r="L425" s="4"/>
      <c r="M425" s="4"/>
      <c r="N425" s="4"/>
      <c r="O425" s="4"/>
      <c r="P425" s="4"/>
    </row>
    <row r="426" spans="2:16" ht="12.75" customHeight="1">
      <c r="B426" s="15"/>
      <c r="C426" s="24"/>
      <c r="D426" s="24"/>
      <c r="F426" s="3"/>
      <c r="G426" s="4"/>
      <c r="H426" s="4"/>
      <c r="I426" s="4"/>
      <c r="J426" s="4"/>
      <c r="K426" s="4"/>
      <c r="L426" s="4"/>
      <c r="M426" s="4"/>
      <c r="N426" s="4"/>
      <c r="O426" s="4"/>
      <c r="P426" s="4"/>
    </row>
    <row r="427" spans="2:16" ht="12.75" customHeight="1">
      <c r="B427" s="15"/>
      <c r="C427" s="24"/>
      <c r="D427" s="24"/>
      <c r="F427" s="3"/>
      <c r="G427" s="4"/>
      <c r="H427" s="4"/>
      <c r="I427" s="4"/>
      <c r="J427" s="4"/>
      <c r="K427" s="4"/>
      <c r="L427" s="4"/>
      <c r="M427" s="4"/>
      <c r="N427" s="4"/>
      <c r="O427" s="4"/>
      <c r="P427" s="4"/>
    </row>
    <row r="428" spans="2:16" ht="12.75" customHeight="1">
      <c r="B428" s="15"/>
      <c r="C428" s="24"/>
      <c r="D428" s="24"/>
      <c r="F428" s="3"/>
      <c r="G428" s="4"/>
      <c r="H428" s="4"/>
      <c r="I428" s="4"/>
      <c r="J428" s="4"/>
      <c r="K428" s="4"/>
      <c r="L428" s="4"/>
      <c r="M428" s="4"/>
      <c r="N428" s="4"/>
      <c r="O428" s="4"/>
      <c r="P428" s="4"/>
    </row>
    <row r="429" spans="2:16" ht="12.75" customHeight="1">
      <c r="B429" s="15"/>
      <c r="C429" s="24"/>
      <c r="D429" s="24"/>
      <c r="F429" s="3"/>
      <c r="G429" s="4"/>
      <c r="H429" s="4"/>
      <c r="I429" s="4"/>
      <c r="J429" s="4"/>
      <c r="K429" s="4"/>
      <c r="L429" s="4"/>
      <c r="M429" s="4"/>
      <c r="N429" s="4"/>
      <c r="O429" s="4"/>
      <c r="P429" s="4"/>
    </row>
    <row r="430" spans="2:16" ht="12.75" customHeight="1">
      <c r="B430" s="15"/>
      <c r="C430" s="24"/>
      <c r="D430" s="24"/>
      <c r="F430" s="3"/>
      <c r="G430" s="4"/>
      <c r="H430" s="4"/>
      <c r="I430" s="4"/>
      <c r="J430" s="4"/>
      <c r="K430" s="4"/>
      <c r="L430" s="4"/>
      <c r="M430" s="4"/>
      <c r="N430" s="4"/>
      <c r="O430" s="4"/>
      <c r="P430" s="4"/>
    </row>
    <row r="431" spans="2:16" ht="12.75" customHeight="1">
      <c r="B431" s="15"/>
      <c r="C431" s="24"/>
      <c r="D431" s="24"/>
      <c r="F431" s="3"/>
      <c r="G431" s="4"/>
      <c r="H431" s="4"/>
      <c r="I431" s="4"/>
      <c r="J431" s="4"/>
      <c r="K431" s="4"/>
      <c r="L431" s="4"/>
      <c r="M431" s="4"/>
      <c r="N431" s="4"/>
      <c r="O431" s="4"/>
      <c r="P431" s="4"/>
    </row>
    <row r="432" spans="2:16" ht="12.75" customHeight="1">
      <c r="B432" s="15"/>
      <c r="C432" s="24"/>
      <c r="D432" s="24"/>
      <c r="F432" s="3"/>
      <c r="G432" s="4"/>
      <c r="H432" s="4"/>
      <c r="I432" s="4"/>
      <c r="J432" s="4"/>
      <c r="K432" s="4"/>
      <c r="L432" s="4"/>
      <c r="M432" s="4"/>
      <c r="N432" s="4"/>
      <c r="O432" s="4"/>
      <c r="P432" s="4"/>
    </row>
    <row r="433" spans="2:16" ht="12.75" customHeight="1">
      <c r="B433" s="15"/>
      <c r="C433" s="24"/>
      <c r="D433" s="24"/>
      <c r="F433" s="3"/>
      <c r="G433" s="4"/>
      <c r="H433" s="4"/>
      <c r="I433" s="4"/>
      <c r="J433" s="4"/>
      <c r="K433" s="4"/>
      <c r="L433" s="4"/>
      <c r="M433" s="4"/>
      <c r="N433" s="4"/>
      <c r="O433" s="4"/>
      <c r="P433" s="4"/>
    </row>
    <row r="434" spans="2:16" ht="12.75" customHeight="1">
      <c r="B434" s="15"/>
      <c r="C434" s="24"/>
      <c r="D434" s="24"/>
      <c r="F434" s="3"/>
      <c r="G434" s="4"/>
      <c r="H434" s="4"/>
      <c r="I434" s="4"/>
      <c r="J434" s="4"/>
      <c r="K434" s="4"/>
      <c r="L434" s="4"/>
      <c r="M434" s="4"/>
      <c r="N434" s="4"/>
      <c r="O434" s="4"/>
      <c r="P434" s="4"/>
    </row>
    <row r="435" spans="2:16" ht="12.75" customHeight="1">
      <c r="B435" s="15"/>
      <c r="C435" s="24"/>
      <c r="D435" s="24"/>
      <c r="F435" s="3"/>
      <c r="G435" s="4"/>
      <c r="H435" s="4"/>
      <c r="I435" s="4"/>
      <c r="J435" s="4"/>
      <c r="K435" s="4"/>
      <c r="L435" s="4"/>
      <c r="M435" s="4"/>
      <c r="N435" s="4"/>
      <c r="O435" s="4"/>
      <c r="P435" s="4"/>
    </row>
    <row r="436" spans="2:16" ht="12.75" customHeight="1">
      <c r="B436" s="15"/>
      <c r="C436" s="24"/>
      <c r="D436" s="24"/>
      <c r="F436" s="3"/>
      <c r="G436" s="4"/>
      <c r="H436" s="4"/>
      <c r="I436" s="4"/>
      <c r="J436" s="4"/>
      <c r="K436" s="4"/>
      <c r="L436" s="4"/>
      <c r="M436" s="4"/>
      <c r="N436" s="4"/>
      <c r="O436" s="4"/>
      <c r="P436" s="4"/>
    </row>
    <row r="437" spans="2:16" ht="12.75" customHeight="1">
      <c r="B437" s="15"/>
      <c r="C437" s="24"/>
      <c r="D437" s="24"/>
      <c r="F437" s="3"/>
      <c r="G437" s="4"/>
      <c r="H437" s="4"/>
      <c r="I437" s="4"/>
      <c r="J437" s="4"/>
      <c r="K437" s="4"/>
      <c r="L437" s="4"/>
      <c r="M437" s="4"/>
      <c r="N437" s="4"/>
      <c r="O437" s="4"/>
      <c r="P437" s="4"/>
    </row>
    <row r="438" spans="2:16" ht="12.75" customHeight="1">
      <c r="B438" s="15"/>
      <c r="C438" s="24"/>
      <c r="D438" s="24"/>
      <c r="F438" s="3"/>
      <c r="G438" s="4"/>
      <c r="H438" s="4"/>
      <c r="I438" s="4"/>
      <c r="J438" s="4"/>
      <c r="K438" s="4"/>
      <c r="L438" s="4"/>
      <c r="M438" s="4"/>
      <c r="N438" s="4"/>
      <c r="O438" s="4"/>
      <c r="P438" s="4"/>
    </row>
    <row r="439" spans="2:16" ht="12.75" customHeight="1">
      <c r="B439" s="15"/>
      <c r="C439" s="24"/>
      <c r="D439" s="24"/>
      <c r="F439" s="3"/>
      <c r="G439" s="4"/>
      <c r="H439" s="4"/>
      <c r="I439" s="4"/>
      <c r="J439" s="4"/>
      <c r="K439" s="4"/>
      <c r="L439" s="4"/>
      <c r="M439" s="4"/>
      <c r="N439" s="4"/>
      <c r="O439" s="4"/>
      <c r="P439" s="4"/>
    </row>
    <row r="440" spans="2:16" ht="12.75" customHeight="1">
      <c r="B440" s="15"/>
      <c r="C440" s="24"/>
      <c r="D440" s="24"/>
      <c r="F440" s="3"/>
      <c r="G440" s="4"/>
      <c r="H440" s="4"/>
      <c r="I440" s="4"/>
      <c r="J440" s="4"/>
      <c r="K440" s="4"/>
      <c r="L440" s="4"/>
      <c r="M440" s="4"/>
      <c r="N440" s="4"/>
      <c r="O440" s="4"/>
      <c r="P440" s="4"/>
    </row>
    <row r="441" spans="2:16" ht="12.75" customHeight="1">
      <c r="B441" s="15"/>
      <c r="C441" s="24"/>
      <c r="D441" s="24"/>
      <c r="F441" s="3"/>
      <c r="G441" s="4"/>
      <c r="H441" s="4"/>
      <c r="I441" s="4"/>
      <c r="J441" s="4"/>
      <c r="K441" s="4"/>
      <c r="L441" s="4"/>
      <c r="M441" s="4"/>
      <c r="N441" s="4"/>
      <c r="O441" s="4"/>
      <c r="P441" s="4"/>
    </row>
    <row r="442" spans="2:16" ht="12.75" customHeight="1">
      <c r="B442" s="15"/>
      <c r="C442" s="24"/>
      <c r="D442" s="24"/>
      <c r="F442" s="3"/>
      <c r="G442" s="4"/>
      <c r="H442" s="4"/>
      <c r="I442" s="4"/>
      <c r="J442" s="4"/>
      <c r="K442" s="4"/>
      <c r="L442" s="4"/>
      <c r="M442" s="4"/>
      <c r="N442" s="4"/>
      <c r="O442" s="4"/>
      <c r="P442" s="4"/>
    </row>
    <row r="443" spans="2:16" ht="12.75" customHeight="1">
      <c r="B443" s="15"/>
      <c r="C443" s="24"/>
      <c r="D443" s="24"/>
      <c r="F443" s="3"/>
      <c r="G443" s="4"/>
      <c r="H443" s="4"/>
      <c r="I443" s="4"/>
      <c r="J443" s="4"/>
      <c r="K443" s="4"/>
      <c r="L443" s="4"/>
      <c r="M443" s="4"/>
      <c r="N443" s="4"/>
      <c r="O443" s="4"/>
      <c r="P443" s="4"/>
    </row>
    <row r="444" spans="2:16" ht="12.75" customHeight="1">
      <c r="B444" s="15"/>
      <c r="C444" s="24"/>
      <c r="D444" s="24"/>
      <c r="F444" s="3"/>
      <c r="G444" s="4"/>
      <c r="H444" s="4"/>
      <c r="I444" s="4"/>
      <c r="J444" s="4"/>
      <c r="K444" s="4"/>
      <c r="L444" s="4"/>
      <c r="M444" s="4"/>
      <c r="N444" s="4"/>
      <c r="O444" s="4"/>
      <c r="P444" s="4"/>
    </row>
    <row r="445" spans="2:16" ht="12.75" customHeight="1">
      <c r="B445" s="15"/>
      <c r="C445" s="24"/>
      <c r="D445" s="24"/>
      <c r="F445" s="3"/>
      <c r="G445" s="4"/>
      <c r="H445" s="4"/>
      <c r="I445" s="4"/>
      <c r="J445" s="4"/>
      <c r="K445" s="4"/>
      <c r="L445" s="4"/>
      <c r="M445" s="4"/>
      <c r="N445" s="4"/>
      <c r="O445" s="4"/>
      <c r="P445" s="4"/>
    </row>
    <row r="446" spans="2:16" ht="12.75" customHeight="1">
      <c r="B446" s="15"/>
      <c r="C446" s="24"/>
      <c r="D446" s="24"/>
      <c r="F446" s="3"/>
      <c r="G446" s="4"/>
      <c r="H446" s="4"/>
      <c r="I446" s="4"/>
      <c r="J446" s="4"/>
      <c r="K446" s="4"/>
      <c r="L446" s="4"/>
      <c r="M446" s="4"/>
      <c r="N446" s="4"/>
      <c r="O446" s="4"/>
      <c r="P446" s="4"/>
    </row>
    <row r="447" spans="2:16" ht="12.75" customHeight="1">
      <c r="B447" s="15"/>
      <c r="C447" s="24"/>
      <c r="D447" s="24"/>
      <c r="F447" s="3"/>
      <c r="G447" s="4"/>
      <c r="H447" s="4"/>
      <c r="I447" s="4"/>
      <c r="J447" s="4"/>
      <c r="K447" s="4"/>
      <c r="L447" s="4"/>
      <c r="M447" s="4"/>
      <c r="N447" s="4"/>
      <c r="O447" s="4"/>
      <c r="P447" s="4"/>
    </row>
    <row r="448" spans="2:16" ht="12.75" customHeight="1">
      <c r="B448" s="15"/>
      <c r="C448" s="24"/>
      <c r="D448" s="24"/>
      <c r="F448" s="3"/>
      <c r="G448" s="4"/>
      <c r="H448" s="4"/>
      <c r="I448" s="4"/>
      <c r="J448" s="4"/>
      <c r="K448" s="4"/>
      <c r="L448" s="4"/>
      <c r="M448" s="4"/>
      <c r="N448" s="4"/>
      <c r="O448" s="4"/>
      <c r="P448" s="4"/>
    </row>
    <row r="449" spans="2:16" ht="12.75" customHeight="1">
      <c r="B449" s="15"/>
      <c r="C449" s="24"/>
      <c r="D449" s="24"/>
      <c r="F449" s="3"/>
      <c r="G449" s="4"/>
      <c r="H449" s="4"/>
      <c r="I449" s="4"/>
      <c r="J449" s="4"/>
      <c r="K449" s="4"/>
      <c r="L449" s="4"/>
      <c r="M449" s="4"/>
      <c r="N449" s="4"/>
      <c r="O449" s="4"/>
      <c r="P449" s="4"/>
    </row>
    <row r="450" spans="2:16" ht="12.75" customHeight="1">
      <c r="B450" s="15"/>
      <c r="C450" s="24"/>
      <c r="D450" s="24"/>
      <c r="F450" s="3"/>
      <c r="G450" s="4"/>
      <c r="H450" s="4"/>
      <c r="I450" s="4"/>
      <c r="J450" s="4"/>
      <c r="K450" s="4"/>
      <c r="L450" s="4"/>
      <c r="M450" s="4"/>
      <c r="N450" s="4"/>
      <c r="O450" s="4"/>
      <c r="P450" s="4"/>
    </row>
    <row r="451" spans="2:16" ht="12.75" customHeight="1">
      <c r="B451" s="15"/>
      <c r="C451" s="24"/>
      <c r="D451" s="24"/>
      <c r="F451" s="3"/>
      <c r="G451" s="4"/>
      <c r="H451" s="4"/>
      <c r="I451" s="4"/>
      <c r="J451" s="4"/>
      <c r="K451" s="4"/>
      <c r="L451" s="4"/>
      <c r="M451" s="4"/>
      <c r="N451" s="4"/>
      <c r="O451" s="4"/>
      <c r="P451" s="4"/>
    </row>
    <row r="452" spans="2:16" ht="12.75" customHeight="1">
      <c r="B452" s="15"/>
      <c r="C452" s="24"/>
      <c r="D452" s="24"/>
      <c r="F452" s="3"/>
      <c r="G452" s="4"/>
      <c r="H452" s="4"/>
      <c r="I452" s="4"/>
      <c r="J452" s="4"/>
      <c r="K452" s="4"/>
      <c r="L452" s="4"/>
      <c r="M452" s="4"/>
      <c r="N452" s="4"/>
      <c r="O452" s="4"/>
      <c r="P452" s="4"/>
    </row>
    <row r="453" spans="2:16" ht="12.75" customHeight="1">
      <c r="B453" s="15"/>
      <c r="C453" s="24"/>
      <c r="D453" s="24"/>
      <c r="F453" s="3"/>
      <c r="G453" s="4"/>
      <c r="H453" s="4"/>
      <c r="I453" s="4"/>
      <c r="J453" s="4"/>
      <c r="K453" s="4"/>
      <c r="L453" s="4"/>
      <c r="M453" s="4"/>
      <c r="N453" s="4"/>
      <c r="O453" s="4"/>
      <c r="P453" s="4"/>
    </row>
    <row r="454" spans="2:16" ht="12.75" customHeight="1">
      <c r="B454" s="15"/>
      <c r="C454" s="24"/>
      <c r="D454" s="24"/>
      <c r="F454" s="3"/>
      <c r="G454" s="4"/>
      <c r="H454" s="4"/>
      <c r="I454" s="4"/>
      <c r="J454" s="4"/>
      <c r="K454" s="4"/>
      <c r="L454" s="4"/>
      <c r="M454" s="4"/>
      <c r="N454" s="4"/>
      <c r="O454" s="4"/>
      <c r="P454" s="4"/>
    </row>
    <row r="455" spans="2:16" ht="12.75" customHeight="1">
      <c r="B455" s="15"/>
      <c r="C455" s="24"/>
      <c r="D455" s="24"/>
      <c r="F455" s="3"/>
      <c r="G455" s="4"/>
      <c r="H455" s="4"/>
      <c r="I455" s="4"/>
      <c r="J455" s="4"/>
      <c r="K455" s="4"/>
      <c r="L455" s="4"/>
      <c r="M455" s="4"/>
      <c r="N455" s="4"/>
      <c r="O455" s="4"/>
      <c r="P455" s="4"/>
    </row>
    <row r="456" spans="2:16" ht="12.75" customHeight="1">
      <c r="B456" s="15"/>
      <c r="C456" s="24"/>
      <c r="D456" s="24"/>
      <c r="F456" s="3"/>
      <c r="G456" s="4"/>
      <c r="H456" s="4"/>
      <c r="I456" s="4"/>
      <c r="J456" s="4"/>
      <c r="K456" s="4"/>
      <c r="L456" s="4"/>
      <c r="M456" s="4"/>
      <c r="N456" s="4"/>
      <c r="O456" s="4"/>
      <c r="P456" s="4"/>
    </row>
    <row r="457" spans="2:16" ht="12.75" customHeight="1">
      <c r="B457" s="15"/>
      <c r="C457" s="24"/>
      <c r="D457" s="24"/>
      <c r="F457" s="3"/>
      <c r="G457" s="4"/>
      <c r="H457" s="4"/>
      <c r="I457" s="4"/>
      <c r="J457" s="4"/>
      <c r="K457" s="4"/>
      <c r="L457" s="4"/>
      <c r="M457" s="4"/>
      <c r="N457" s="4"/>
      <c r="O457" s="4"/>
      <c r="P457" s="4"/>
    </row>
    <row r="458" spans="2:16" ht="12.75" customHeight="1">
      <c r="B458" s="15"/>
      <c r="C458" s="24"/>
      <c r="D458" s="24"/>
      <c r="F458" s="3"/>
      <c r="G458" s="4"/>
      <c r="H458" s="4"/>
      <c r="I458" s="4"/>
      <c r="J458" s="4"/>
      <c r="K458" s="4"/>
      <c r="L458" s="4"/>
      <c r="M458" s="4"/>
      <c r="N458" s="4"/>
      <c r="O458" s="4"/>
      <c r="P458" s="4"/>
    </row>
    <row r="459" spans="2:16" ht="12.75" customHeight="1">
      <c r="B459" s="15"/>
      <c r="C459" s="24"/>
      <c r="D459" s="24"/>
      <c r="F459" s="3"/>
      <c r="G459" s="4"/>
      <c r="H459" s="4"/>
      <c r="I459" s="4"/>
      <c r="J459" s="4"/>
      <c r="K459" s="4"/>
      <c r="L459" s="4"/>
      <c r="M459" s="4"/>
      <c r="N459" s="4"/>
      <c r="O459" s="4"/>
      <c r="P459" s="4"/>
    </row>
    <row r="460" spans="2:16" ht="12.75" customHeight="1">
      <c r="B460" s="15"/>
      <c r="C460" s="24"/>
      <c r="D460" s="24"/>
      <c r="F460" s="3"/>
      <c r="G460" s="4"/>
      <c r="H460" s="4"/>
      <c r="I460" s="4"/>
      <c r="J460" s="4"/>
      <c r="K460" s="4"/>
      <c r="L460" s="4"/>
      <c r="M460" s="4"/>
      <c r="N460" s="4"/>
      <c r="O460" s="4"/>
      <c r="P460" s="4"/>
    </row>
    <row r="461" spans="2:16" ht="12.75" customHeight="1">
      <c r="B461" s="15"/>
      <c r="C461" s="24"/>
      <c r="D461" s="24"/>
      <c r="F461" s="3"/>
      <c r="G461" s="4"/>
      <c r="H461" s="4"/>
      <c r="I461" s="4"/>
      <c r="J461" s="4"/>
      <c r="K461" s="4"/>
      <c r="L461" s="4"/>
      <c r="M461" s="4"/>
      <c r="N461" s="4"/>
      <c r="O461" s="4"/>
      <c r="P461" s="4"/>
    </row>
    <row r="462" spans="2:16" ht="12.75" customHeight="1">
      <c r="B462" s="15"/>
      <c r="C462" s="24"/>
      <c r="D462" s="24"/>
      <c r="F462" s="3"/>
      <c r="G462" s="4"/>
      <c r="H462" s="4"/>
      <c r="I462" s="4"/>
      <c r="J462" s="4"/>
      <c r="K462" s="4"/>
      <c r="L462" s="4"/>
      <c r="M462" s="4"/>
      <c r="N462" s="4"/>
      <c r="O462" s="4"/>
      <c r="P462" s="4"/>
    </row>
    <row r="463" spans="2:16" ht="12.75" customHeight="1">
      <c r="B463" s="15"/>
      <c r="C463" s="24"/>
      <c r="D463" s="24"/>
      <c r="F463" s="3"/>
      <c r="G463" s="4"/>
      <c r="H463" s="4"/>
      <c r="I463" s="4"/>
      <c r="J463" s="4"/>
      <c r="K463" s="4"/>
      <c r="L463" s="4"/>
      <c r="M463" s="4"/>
      <c r="N463" s="4"/>
      <c r="O463" s="4"/>
      <c r="P463" s="4"/>
    </row>
    <row r="464" spans="2:16" ht="12.75" customHeight="1">
      <c r="B464" s="15"/>
      <c r="C464" s="24"/>
      <c r="D464" s="24"/>
      <c r="F464" s="3"/>
      <c r="G464" s="4"/>
      <c r="H464" s="4"/>
      <c r="I464" s="4"/>
      <c r="J464" s="4"/>
      <c r="K464" s="4"/>
      <c r="L464" s="4"/>
      <c r="M464" s="4"/>
      <c r="N464" s="4"/>
      <c r="O464" s="4"/>
      <c r="P464" s="4"/>
    </row>
    <row r="465" spans="2:16" ht="12.75" customHeight="1">
      <c r="B465" s="15"/>
      <c r="C465" s="24"/>
      <c r="D465" s="24"/>
      <c r="F465" s="3"/>
      <c r="G465" s="4"/>
      <c r="H465" s="4"/>
      <c r="I465" s="4"/>
      <c r="J465" s="4"/>
      <c r="K465" s="4"/>
      <c r="L465" s="4"/>
      <c r="M465" s="4"/>
      <c r="N465" s="4"/>
      <c r="O465" s="4"/>
      <c r="P465" s="4"/>
    </row>
    <row r="466" spans="2:16" ht="12.75" customHeight="1">
      <c r="B466" s="15"/>
      <c r="C466" s="24"/>
      <c r="D466" s="24"/>
      <c r="F466" s="3"/>
      <c r="G466" s="4"/>
      <c r="H466" s="4"/>
      <c r="I466" s="4"/>
      <c r="J466" s="4"/>
      <c r="K466" s="4"/>
      <c r="L466" s="4"/>
      <c r="M466" s="4"/>
      <c r="N466" s="4"/>
      <c r="O466" s="4"/>
      <c r="P466" s="4"/>
    </row>
    <row r="467" spans="2:16" ht="12.75" customHeight="1">
      <c r="B467" s="15"/>
      <c r="C467" s="24"/>
      <c r="D467" s="24"/>
      <c r="F467" s="3"/>
      <c r="G467" s="4"/>
      <c r="H467" s="4"/>
      <c r="I467" s="4"/>
      <c r="J467" s="4"/>
      <c r="K467" s="4"/>
      <c r="L467" s="4"/>
      <c r="M467" s="4"/>
      <c r="N467" s="4"/>
      <c r="O467" s="4"/>
      <c r="P467" s="4"/>
    </row>
    <row r="468" spans="2:16" ht="12.75" customHeight="1">
      <c r="B468" s="15"/>
      <c r="C468" s="24"/>
      <c r="D468" s="24"/>
      <c r="F468" s="3"/>
      <c r="G468" s="4"/>
      <c r="H468" s="4"/>
      <c r="I468" s="4"/>
      <c r="J468" s="4"/>
      <c r="K468" s="4"/>
      <c r="L468" s="4"/>
      <c r="M468" s="4"/>
      <c r="N468" s="4"/>
      <c r="O468" s="4"/>
      <c r="P468" s="4"/>
    </row>
    <row r="469" spans="2:16" ht="12.75" customHeight="1">
      <c r="B469" s="15"/>
      <c r="C469" s="24"/>
      <c r="D469" s="24"/>
      <c r="F469" s="3"/>
      <c r="G469" s="4"/>
      <c r="H469" s="4"/>
      <c r="I469" s="4"/>
      <c r="J469" s="4"/>
      <c r="K469" s="4"/>
      <c r="L469" s="4"/>
      <c r="M469" s="4"/>
      <c r="N469" s="4"/>
      <c r="O469" s="4"/>
      <c r="P469" s="4"/>
    </row>
    <row r="470" spans="2:16" ht="12.75" customHeight="1">
      <c r="B470" s="15"/>
      <c r="C470" s="24"/>
      <c r="D470" s="24"/>
      <c r="F470" s="3"/>
      <c r="G470" s="4"/>
      <c r="H470" s="4"/>
      <c r="I470" s="4"/>
      <c r="J470" s="4"/>
      <c r="K470" s="4"/>
      <c r="L470" s="4"/>
      <c r="M470" s="4"/>
      <c r="N470" s="4"/>
      <c r="O470" s="4"/>
      <c r="P470" s="4"/>
    </row>
    <row r="471" spans="2:16" ht="12.75" customHeight="1">
      <c r="B471" s="15"/>
      <c r="C471" s="24"/>
      <c r="D471" s="24"/>
      <c r="F471" s="3"/>
      <c r="G471" s="4"/>
      <c r="H471" s="4"/>
      <c r="I471" s="4"/>
      <c r="J471" s="4"/>
      <c r="K471" s="4"/>
      <c r="L471" s="4"/>
      <c r="M471" s="4"/>
      <c r="N471" s="4"/>
      <c r="O471" s="4"/>
      <c r="P471" s="4"/>
    </row>
    <row r="472" spans="2:16" ht="12.75" customHeight="1">
      <c r="B472" s="15"/>
      <c r="C472" s="24"/>
      <c r="D472" s="24"/>
      <c r="F472" s="3"/>
      <c r="G472" s="4"/>
      <c r="H472" s="4"/>
      <c r="I472" s="4"/>
      <c r="J472" s="4"/>
      <c r="K472" s="4"/>
      <c r="L472" s="4"/>
      <c r="M472" s="4"/>
      <c r="N472" s="4"/>
      <c r="O472" s="4"/>
      <c r="P472" s="4"/>
    </row>
    <row r="473" spans="2:16" ht="12.75" customHeight="1">
      <c r="B473" s="15"/>
      <c r="C473" s="24"/>
      <c r="D473" s="24"/>
      <c r="F473" s="3"/>
      <c r="G473" s="4"/>
      <c r="H473" s="4"/>
      <c r="I473" s="4"/>
      <c r="J473" s="4"/>
      <c r="K473" s="4"/>
      <c r="L473" s="4"/>
      <c r="M473" s="4"/>
      <c r="N473" s="4"/>
      <c r="O473" s="4"/>
      <c r="P473" s="4"/>
    </row>
    <row r="474" spans="2:16" ht="12.75" customHeight="1">
      <c r="B474" s="15"/>
      <c r="C474" s="24"/>
      <c r="D474" s="24"/>
      <c r="F474" s="3"/>
      <c r="G474" s="4"/>
      <c r="H474" s="4"/>
      <c r="I474" s="4"/>
      <c r="J474" s="4"/>
      <c r="K474" s="4"/>
      <c r="L474" s="4"/>
      <c r="M474" s="4"/>
      <c r="N474" s="4"/>
      <c r="O474" s="4"/>
      <c r="P474" s="4"/>
    </row>
    <row r="475" spans="2:16" ht="12.75" customHeight="1">
      <c r="B475" s="15"/>
      <c r="C475" s="24"/>
      <c r="D475" s="24"/>
      <c r="F475" s="3"/>
      <c r="G475" s="4"/>
      <c r="H475" s="4"/>
      <c r="I475" s="4"/>
      <c r="J475" s="4"/>
      <c r="K475" s="4"/>
      <c r="L475" s="4"/>
      <c r="M475" s="4"/>
      <c r="N475" s="4"/>
      <c r="O475" s="4"/>
      <c r="P475" s="4"/>
    </row>
    <row r="476" spans="2:16" ht="12.75" customHeight="1">
      <c r="B476" s="15"/>
      <c r="C476" s="24"/>
      <c r="D476" s="24"/>
      <c r="F476" s="3"/>
      <c r="G476" s="4"/>
      <c r="H476" s="4"/>
      <c r="I476" s="4"/>
      <c r="J476" s="4"/>
      <c r="K476" s="4"/>
      <c r="L476" s="4"/>
      <c r="M476" s="4"/>
      <c r="N476" s="4"/>
      <c r="O476" s="4"/>
      <c r="P476" s="4"/>
    </row>
    <row r="477" spans="2:16" ht="12.75" customHeight="1">
      <c r="B477" s="15"/>
      <c r="C477" s="24"/>
      <c r="D477" s="24"/>
      <c r="F477" s="3"/>
      <c r="G477" s="4"/>
      <c r="H477" s="4"/>
      <c r="I477" s="4"/>
      <c r="J477" s="4"/>
      <c r="K477" s="4"/>
      <c r="L477" s="4"/>
      <c r="M477" s="4"/>
      <c r="N477" s="4"/>
      <c r="O477" s="4"/>
      <c r="P477" s="4"/>
    </row>
    <row r="478" spans="2:16" ht="12.75" customHeight="1">
      <c r="B478" s="15"/>
      <c r="C478" s="24"/>
      <c r="D478" s="24"/>
      <c r="F478" s="3"/>
      <c r="G478" s="4"/>
      <c r="H478" s="4"/>
      <c r="I478" s="4"/>
      <c r="J478" s="4"/>
      <c r="K478" s="4"/>
      <c r="L478" s="4"/>
      <c r="M478" s="4"/>
      <c r="N478" s="4"/>
      <c r="O478" s="4"/>
      <c r="P478" s="4"/>
    </row>
    <row r="479" spans="2:16" ht="12.75" customHeight="1">
      <c r="B479" s="15"/>
      <c r="C479" s="24"/>
      <c r="D479" s="24"/>
      <c r="F479" s="3"/>
      <c r="G479" s="4"/>
      <c r="H479" s="4"/>
      <c r="I479" s="4"/>
      <c r="J479" s="4"/>
      <c r="K479" s="4"/>
      <c r="L479" s="4"/>
      <c r="M479" s="4"/>
      <c r="N479" s="4"/>
      <c r="O479" s="4"/>
      <c r="P479" s="4"/>
    </row>
    <row r="480" spans="2:16" ht="12.75" customHeight="1">
      <c r="B480" s="15"/>
      <c r="C480" s="24"/>
      <c r="D480" s="24"/>
      <c r="F480" s="3"/>
      <c r="G480" s="4"/>
      <c r="H480" s="4"/>
      <c r="I480" s="4"/>
      <c r="J480" s="4"/>
      <c r="K480" s="4"/>
      <c r="L480" s="4"/>
      <c r="M480" s="4"/>
      <c r="N480" s="4"/>
      <c r="O480" s="4"/>
      <c r="P480" s="4"/>
    </row>
    <row r="481" spans="2:16" ht="12.75" customHeight="1">
      <c r="B481" s="15"/>
      <c r="C481" s="24"/>
      <c r="D481" s="24"/>
      <c r="F481" s="3"/>
      <c r="G481" s="4"/>
      <c r="H481" s="4"/>
      <c r="I481" s="4"/>
      <c r="J481" s="4"/>
      <c r="K481" s="4"/>
      <c r="L481" s="4"/>
      <c r="M481" s="4"/>
      <c r="N481" s="4"/>
      <c r="O481" s="4"/>
      <c r="P481" s="4"/>
    </row>
    <row r="482" spans="2:16" ht="12.75" customHeight="1">
      <c r="B482" s="15"/>
      <c r="C482" s="24"/>
      <c r="D482" s="24"/>
      <c r="F482" s="3"/>
      <c r="G482" s="4"/>
      <c r="H482" s="4"/>
      <c r="I482" s="4"/>
      <c r="J482" s="4"/>
      <c r="K482" s="4"/>
      <c r="L482" s="4"/>
      <c r="M482" s="4"/>
      <c r="N482" s="4"/>
      <c r="O482" s="4"/>
      <c r="P482" s="4"/>
    </row>
    <row r="483" spans="2:16" ht="12.75" customHeight="1">
      <c r="B483" s="15"/>
      <c r="C483" s="24"/>
      <c r="D483" s="24"/>
      <c r="F483" s="3"/>
      <c r="G483" s="4"/>
      <c r="H483" s="4"/>
      <c r="I483" s="4"/>
      <c r="J483" s="4"/>
      <c r="K483" s="4"/>
      <c r="L483" s="4"/>
      <c r="M483" s="4"/>
      <c r="N483" s="4"/>
      <c r="O483" s="4"/>
      <c r="P483" s="4"/>
    </row>
    <row r="484" spans="2:16" ht="12.75" customHeight="1">
      <c r="B484" s="15"/>
      <c r="C484" s="24"/>
      <c r="D484" s="24"/>
      <c r="F484" s="3"/>
      <c r="G484" s="4"/>
      <c r="H484" s="4"/>
      <c r="I484" s="4"/>
      <c r="J484" s="4"/>
      <c r="K484" s="4"/>
      <c r="L484" s="4"/>
      <c r="M484" s="4"/>
      <c r="N484" s="4"/>
      <c r="O484" s="4"/>
      <c r="P484" s="4"/>
    </row>
    <row r="485" spans="2:16" ht="12.75" customHeight="1">
      <c r="B485" s="15"/>
      <c r="C485" s="24"/>
      <c r="D485" s="24"/>
      <c r="F485" s="3"/>
      <c r="G485" s="4"/>
      <c r="H485" s="4"/>
      <c r="I485" s="4"/>
      <c r="J485" s="4"/>
      <c r="K485" s="4"/>
      <c r="L485" s="4"/>
      <c r="M485" s="4"/>
      <c r="N485" s="4"/>
      <c r="O485" s="4"/>
      <c r="P485" s="4"/>
    </row>
    <row r="486" spans="2:16" ht="12.75" customHeight="1">
      <c r="B486" s="15"/>
      <c r="C486" s="24"/>
      <c r="D486" s="24"/>
      <c r="F486" s="3"/>
      <c r="G486" s="4"/>
      <c r="H486" s="4"/>
      <c r="I486" s="4"/>
      <c r="J486" s="4"/>
      <c r="K486" s="4"/>
      <c r="L486" s="4"/>
      <c r="M486" s="4"/>
      <c r="N486" s="4"/>
      <c r="O486" s="4"/>
      <c r="P486" s="4"/>
    </row>
    <row r="487" spans="2:16" ht="12.75" customHeight="1">
      <c r="B487" s="15"/>
      <c r="C487" s="24"/>
      <c r="D487" s="24"/>
      <c r="F487" s="3"/>
      <c r="G487" s="4"/>
      <c r="H487" s="4"/>
      <c r="I487" s="4"/>
      <c r="J487" s="4"/>
      <c r="K487" s="4"/>
      <c r="L487" s="4"/>
      <c r="M487" s="4"/>
      <c r="N487" s="4"/>
      <c r="O487" s="4"/>
      <c r="P487" s="4"/>
    </row>
    <row r="488" spans="2:16" ht="12.75" customHeight="1">
      <c r="B488" s="15"/>
      <c r="C488" s="24"/>
      <c r="D488" s="24"/>
      <c r="F488" s="3"/>
      <c r="G488" s="4"/>
      <c r="H488" s="4"/>
      <c r="I488" s="4"/>
      <c r="J488" s="4"/>
      <c r="K488" s="4"/>
      <c r="L488" s="4"/>
      <c r="M488" s="4"/>
      <c r="N488" s="4"/>
      <c r="O488" s="4"/>
      <c r="P488" s="4"/>
    </row>
    <row r="489" spans="2:16" ht="12.75" customHeight="1">
      <c r="B489" s="15"/>
      <c r="C489" s="24"/>
      <c r="D489" s="24"/>
      <c r="F489" s="3"/>
      <c r="G489" s="4"/>
      <c r="H489" s="4"/>
      <c r="I489" s="4"/>
      <c r="J489" s="4"/>
      <c r="K489" s="4"/>
      <c r="L489" s="4"/>
      <c r="M489" s="4"/>
      <c r="N489" s="4"/>
      <c r="O489" s="4"/>
      <c r="P489" s="4"/>
    </row>
    <row r="490" spans="2:16" ht="12.75" customHeight="1">
      <c r="B490" s="15"/>
      <c r="C490" s="24"/>
      <c r="D490" s="24"/>
      <c r="F490" s="3"/>
      <c r="G490" s="4"/>
      <c r="H490" s="4"/>
      <c r="I490" s="4"/>
      <c r="J490" s="4"/>
      <c r="K490" s="4"/>
      <c r="L490" s="4"/>
      <c r="M490" s="4"/>
      <c r="N490" s="4"/>
      <c r="O490" s="4"/>
      <c r="P490" s="4"/>
    </row>
    <row r="491" spans="2:16" ht="12.75" customHeight="1">
      <c r="B491" s="15"/>
      <c r="C491" s="24"/>
      <c r="D491" s="24"/>
      <c r="F491" s="3"/>
      <c r="G491" s="4"/>
      <c r="H491" s="4"/>
      <c r="I491" s="4"/>
      <c r="J491" s="4"/>
      <c r="K491" s="4"/>
      <c r="L491" s="4"/>
      <c r="M491" s="4"/>
      <c r="N491" s="4"/>
      <c r="O491" s="4"/>
      <c r="P491" s="4"/>
    </row>
    <row r="492" spans="2:16" ht="12.75" customHeight="1">
      <c r="B492" s="15"/>
      <c r="C492" s="24"/>
      <c r="D492" s="24"/>
      <c r="F492" s="3"/>
      <c r="G492" s="4"/>
      <c r="H492" s="4"/>
      <c r="I492" s="4"/>
      <c r="J492" s="4"/>
      <c r="K492" s="4"/>
      <c r="L492" s="4"/>
      <c r="M492" s="4"/>
      <c r="N492" s="4"/>
      <c r="O492" s="4"/>
      <c r="P492" s="4"/>
    </row>
    <row r="493" spans="2:16" ht="12.75" customHeight="1">
      <c r="B493" s="15"/>
      <c r="C493" s="24"/>
      <c r="D493" s="24"/>
      <c r="F493" s="3"/>
      <c r="G493" s="4"/>
      <c r="H493" s="4"/>
      <c r="I493" s="4"/>
      <c r="J493" s="4"/>
      <c r="K493" s="4"/>
      <c r="L493" s="4"/>
      <c r="M493" s="4"/>
      <c r="N493" s="4"/>
      <c r="O493" s="4"/>
      <c r="P493" s="4"/>
    </row>
    <row r="494" spans="2:16" ht="12.75" customHeight="1">
      <c r="B494" s="15"/>
      <c r="C494" s="24"/>
      <c r="D494" s="24"/>
      <c r="F494" s="3"/>
      <c r="G494" s="4"/>
      <c r="H494" s="4"/>
      <c r="I494" s="4"/>
      <c r="J494" s="4"/>
      <c r="K494" s="4"/>
      <c r="L494" s="4"/>
      <c r="M494" s="4"/>
      <c r="N494" s="4"/>
      <c r="O494" s="4"/>
      <c r="P494" s="4"/>
    </row>
    <row r="495" spans="2:16" ht="12.75" customHeight="1">
      <c r="B495" s="15"/>
      <c r="C495" s="24"/>
      <c r="D495" s="24"/>
      <c r="F495" s="3"/>
      <c r="G495" s="4"/>
      <c r="H495" s="4"/>
      <c r="I495" s="4"/>
      <c r="J495" s="4"/>
      <c r="K495" s="4"/>
      <c r="L495" s="4"/>
      <c r="M495" s="4"/>
      <c r="N495" s="4"/>
      <c r="O495" s="4"/>
      <c r="P495" s="4"/>
    </row>
    <row r="496" spans="2:16" ht="12.75" customHeight="1">
      <c r="B496" s="15"/>
      <c r="C496" s="24"/>
      <c r="D496" s="24"/>
      <c r="F496" s="3"/>
      <c r="G496" s="4"/>
      <c r="H496" s="4"/>
      <c r="I496" s="4"/>
      <c r="J496" s="4"/>
      <c r="K496" s="4"/>
      <c r="L496" s="4"/>
      <c r="M496" s="4"/>
      <c r="N496" s="4"/>
      <c r="O496" s="4"/>
      <c r="P496" s="4"/>
    </row>
    <row r="497" spans="2:16" ht="12.75" customHeight="1">
      <c r="B497" s="15"/>
      <c r="C497" s="24"/>
      <c r="D497" s="24"/>
      <c r="F497" s="3"/>
      <c r="G497" s="4"/>
      <c r="H497" s="4"/>
      <c r="I497" s="4"/>
      <c r="J497" s="4"/>
      <c r="K497" s="4"/>
      <c r="L497" s="4"/>
      <c r="M497" s="4"/>
      <c r="N497" s="4"/>
      <c r="O497" s="4"/>
      <c r="P497" s="4"/>
    </row>
    <row r="498" spans="2:16" ht="12.75" customHeight="1">
      <c r="B498" s="15"/>
      <c r="C498" s="24"/>
      <c r="D498" s="24"/>
      <c r="F498" s="3"/>
      <c r="G498" s="4"/>
      <c r="H498" s="4"/>
      <c r="I498" s="4"/>
      <c r="J498" s="4"/>
      <c r="K498" s="4"/>
      <c r="L498" s="4"/>
      <c r="M498" s="4"/>
      <c r="N498" s="4"/>
      <c r="O498" s="4"/>
      <c r="P498" s="4"/>
    </row>
    <row r="499" spans="2:16" ht="12.75" customHeight="1">
      <c r="B499" s="15"/>
      <c r="C499" s="24"/>
      <c r="D499" s="24"/>
      <c r="F499" s="3"/>
      <c r="G499" s="4"/>
      <c r="H499" s="4"/>
      <c r="I499" s="4"/>
      <c r="J499" s="4"/>
      <c r="K499" s="4"/>
      <c r="L499" s="4"/>
      <c r="M499" s="4"/>
      <c r="N499" s="4"/>
      <c r="O499" s="4"/>
      <c r="P499" s="4"/>
    </row>
    <row r="500" spans="2:16" ht="12.75" customHeight="1">
      <c r="B500" s="15"/>
      <c r="C500" s="24"/>
      <c r="D500" s="24"/>
      <c r="F500" s="3"/>
      <c r="G500" s="4"/>
      <c r="H500" s="4"/>
      <c r="I500" s="4"/>
      <c r="J500" s="4"/>
      <c r="K500" s="4"/>
      <c r="L500" s="4"/>
      <c r="M500" s="4"/>
      <c r="N500" s="4"/>
      <c r="O500" s="4"/>
      <c r="P500" s="4"/>
    </row>
    <row r="501" spans="2:16" ht="12.75" customHeight="1">
      <c r="B501" s="15"/>
      <c r="C501" s="24"/>
      <c r="D501" s="24"/>
      <c r="F501" s="3"/>
      <c r="G501" s="4"/>
      <c r="H501" s="4"/>
      <c r="I501" s="4"/>
      <c r="J501" s="4"/>
      <c r="K501" s="4"/>
      <c r="L501" s="4"/>
      <c r="M501" s="4"/>
      <c r="N501" s="4"/>
      <c r="O501" s="4"/>
      <c r="P501" s="4"/>
    </row>
    <row r="502" spans="2:16" ht="12.75" customHeight="1">
      <c r="B502" s="15"/>
      <c r="C502" s="24"/>
      <c r="D502" s="24"/>
      <c r="F502" s="3"/>
      <c r="G502" s="4"/>
      <c r="H502" s="4"/>
      <c r="I502" s="4"/>
      <c r="J502" s="4"/>
      <c r="K502" s="4"/>
      <c r="L502" s="4"/>
      <c r="M502" s="4"/>
      <c r="N502" s="4"/>
      <c r="O502" s="4"/>
      <c r="P502" s="4"/>
    </row>
    <row r="503" spans="2:16" ht="12.75" customHeight="1">
      <c r="B503" s="15"/>
      <c r="C503" s="24"/>
      <c r="D503" s="24"/>
      <c r="F503" s="3"/>
      <c r="G503" s="4"/>
      <c r="H503" s="4"/>
      <c r="I503" s="4"/>
      <c r="J503" s="4"/>
      <c r="K503" s="4"/>
      <c r="L503" s="4"/>
      <c r="M503" s="4"/>
      <c r="N503" s="4"/>
      <c r="O503" s="4"/>
      <c r="P503" s="4"/>
    </row>
    <row r="504" spans="2:16" ht="12.75" customHeight="1">
      <c r="B504" s="15"/>
      <c r="C504" s="24"/>
      <c r="D504" s="24"/>
      <c r="F504" s="3"/>
      <c r="G504" s="4"/>
      <c r="H504" s="4"/>
      <c r="I504" s="4"/>
      <c r="J504" s="4"/>
      <c r="K504" s="4"/>
      <c r="L504" s="4"/>
      <c r="M504" s="4"/>
      <c r="N504" s="4"/>
      <c r="O504" s="4"/>
      <c r="P504" s="4"/>
    </row>
    <row r="505" spans="2:16" ht="12.75" customHeight="1">
      <c r="B505" s="15"/>
      <c r="C505" s="24"/>
      <c r="D505" s="24"/>
      <c r="F505" s="3"/>
      <c r="G505" s="4"/>
      <c r="H505" s="4"/>
      <c r="I505" s="4"/>
      <c r="J505" s="4"/>
      <c r="K505" s="4"/>
      <c r="L505" s="4"/>
      <c r="M505" s="4"/>
      <c r="N505" s="4"/>
      <c r="O505" s="4"/>
      <c r="P505" s="4"/>
    </row>
    <row r="506" spans="2:16" ht="12.75" customHeight="1">
      <c r="B506" s="15"/>
      <c r="C506" s="24"/>
      <c r="D506" s="24"/>
      <c r="F506" s="3"/>
      <c r="G506" s="4"/>
      <c r="H506" s="4"/>
      <c r="I506" s="4"/>
      <c r="J506" s="4"/>
      <c r="K506" s="4"/>
      <c r="L506" s="4"/>
      <c r="M506" s="4"/>
      <c r="N506" s="4"/>
      <c r="O506" s="4"/>
      <c r="P506" s="4"/>
    </row>
    <row r="507" spans="2:16" ht="12.75" customHeight="1">
      <c r="B507" s="15"/>
      <c r="C507" s="24"/>
      <c r="D507" s="24"/>
      <c r="F507" s="3"/>
      <c r="G507" s="4"/>
      <c r="H507" s="4"/>
      <c r="I507" s="4"/>
      <c r="J507" s="4"/>
      <c r="K507" s="4"/>
      <c r="L507" s="4"/>
      <c r="M507" s="4"/>
      <c r="N507" s="4"/>
      <c r="O507" s="4"/>
      <c r="P507" s="4"/>
    </row>
    <row r="508" spans="2:16" ht="12.75" customHeight="1">
      <c r="B508" s="15"/>
      <c r="C508" s="24"/>
      <c r="D508" s="24"/>
      <c r="F508" s="3"/>
      <c r="G508" s="4"/>
      <c r="H508" s="4"/>
      <c r="I508" s="4"/>
      <c r="J508" s="4"/>
      <c r="K508" s="4"/>
      <c r="L508" s="4"/>
      <c r="M508" s="4"/>
      <c r="N508" s="4"/>
      <c r="O508" s="4"/>
      <c r="P508" s="4"/>
    </row>
    <row r="509" spans="2:16" ht="12.75" customHeight="1">
      <c r="B509" s="15"/>
      <c r="C509" s="24"/>
      <c r="D509" s="24"/>
      <c r="F509" s="3"/>
      <c r="G509" s="4"/>
      <c r="H509" s="4"/>
      <c r="I509" s="4"/>
      <c r="J509" s="4"/>
      <c r="K509" s="4"/>
      <c r="L509" s="4"/>
      <c r="M509" s="4"/>
      <c r="N509" s="4"/>
      <c r="O509" s="4"/>
      <c r="P509" s="4"/>
    </row>
    <row r="510" spans="2:16" ht="12.75" customHeight="1">
      <c r="B510" s="15"/>
      <c r="C510" s="24"/>
      <c r="D510" s="24"/>
      <c r="F510" s="3"/>
      <c r="G510" s="4"/>
      <c r="H510" s="4"/>
      <c r="I510" s="4"/>
      <c r="J510" s="4"/>
      <c r="K510" s="4"/>
      <c r="L510" s="4"/>
      <c r="M510" s="4"/>
      <c r="N510" s="4"/>
      <c r="O510" s="4"/>
      <c r="P510" s="4"/>
    </row>
    <row r="511" spans="2:16" ht="12.75" customHeight="1">
      <c r="B511" s="15"/>
      <c r="C511" s="24"/>
      <c r="D511" s="24"/>
      <c r="F511" s="3"/>
      <c r="G511" s="4"/>
      <c r="H511" s="4"/>
      <c r="I511" s="4"/>
      <c r="J511" s="4"/>
      <c r="K511" s="4"/>
      <c r="L511" s="4"/>
      <c r="M511" s="4"/>
      <c r="N511" s="4"/>
      <c r="O511" s="4"/>
      <c r="P511" s="4"/>
    </row>
    <row r="512" spans="2:16" ht="12.75" customHeight="1">
      <c r="B512" s="15"/>
      <c r="C512" s="24"/>
      <c r="D512" s="24"/>
      <c r="F512" s="3"/>
      <c r="G512" s="4"/>
      <c r="H512" s="4"/>
      <c r="I512" s="4"/>
      <c r="J512" s="4"/>
      <c r="K512" s="4"/>
      <c r="L512" s="4"/>
      <c r="M512" s="4"/>
      <c r="N512" s="4"/>
      <c r="O512" s="4"/>
      <c r="P512" s="4"/>
    </row>
    <row r="513" spans="2:16" ht="12.75" customHeight="1">
      <c r="B513" s="15"/>
      <c r="C513" s="24"/>
      <c r="D513" s="24"/>
      <c r="F513" s="3"/>
      <c r="G513" s="4"/>
      <c r="H513" s="4"/>
      <c r="I513" s="4"/>
      <c r="J513" s="4"/>
      <c r="K513" s="4"/>
      <c r="L513" s="4"/>
      <c r="M513" s="4"/>
      <c r="N513" s="4"/>
      <c r="O513" s="4"/>
      <c r="P513" s="4"/>
    </row>
    <row r="514" spans="2:16" ht="12.75" customHeight="1">
      <c r="B514" s="15"/>
      <c r="C514" s="24"/>
      <c r="D514" s="24"/>
      <c r="F514" s="3"/>
      <c r="G514" s="4"/>
      <c r="H514" s="4"/>
      <c r="I514" s="4"/>
      <c r="J514" s="4"/>
      <c r="K514" s="4"/>
      <c r="L514" s="4"/>
      <c r="M514" s="4"/>
      <c r="N514" s="4"/>
      <c r="O514" s="4"/>
      <c r="P514" s="4"/>
    </row>
    <row r="515" spans="2:16" ht="12.75" customHeight="1">
      <c r="B515" s="15"/>
      <c r="C515" s="24"/>
      <c r="D515" s="24"/>
      <c r="F515" s="3"/>
      <c r="G515" s="4"/>
      <c r="H515" s="4"/>
      <c r="I515" s="4"/>
      <c r="J515" s="4"/>
      <c r="K515" s="4"/>
      <c r="L515" s="4"/>
      <c r="M515" s="4"/>
      <c r="N515" s="4"/>
      <c r="O515" s="4"/>
      <c r="P515" s="4"/>
    </row>
    <row r="516" spans="2:16" ht="12.75" customHeight="1">
      <c r="B516" s="15"/>
      <c r="C516" s="24"/>
      <c r="D516" s="24"/>
      <c r="F516" s="3"/>
      <c r="G516" s="4"/>
      <c r="H516" s="4"/>
      <c r="I516" s="4"/>
      <c r="J516" s="4"/>
      <c r="K516" s="4"/>
      <c r="L516" s="4"/>
      <c r="M516" s="4"/>
      <c r="N516" s="4"/>
      <c r="O516" s="4"/>
      <c r="P516" s="4"/>
    </row>
    <row r="517" spans="2:16" ht="12.75" customHeight="1">
      <c r="B517" s="15"/>
      <c r="C517" s="24"/>
      <c r="D517" s="24"/>
      <c r="F517" s="3"/>
      <c r="G517" s="4"/>
      <c r="H517" s="4"/>
      <c r="I517" s="4"/>
      <c r="J517" s="4"/>
      <c r="K517" s="4"/>
      <c r="L517" s="4"/>
      <c r="M517" s="4"/>
      <c r="N517" s="4"/>
      <c r="O517" s="4"/>
      <c r="P517" s="4"/>
    </row>
    <row r="518" spans="2:16" ht="12.75" customHeight="1">
      <c r="B518" s="15"/>
      <c r="C518" s="24"/>
      <c r="D518" s="24"/>
      <c r="F518" s="3"/>
      <c r="G518" s="4"/>
      <c r="H518" s="4"/>
      <c r="I518" s="4"/>
      <c r="J518" s="4"/>
      <c r="K518" s="4"/>
      <c r="L518" s="4"/>
      <c r="M518" s="4"/>
      <c r="N518" s="4"/>
      <c r="O518" s="4"/>
      <c r="P518" s="4"/>
    </row>
    <row r="519" spans="2:16" ht="12.75" customHeight="1">
      <c r="B519" s="15"/>
      <c r="C519" s="24"/>
      <c r="D519" s="24"/>
      <c r="F519" s="3"/>
      <c r="G519" s="4"/>
      <c r="H519" s="4"/>
      <c r="I519" s="4"/>
      <c r="J519" s="4"/>
      <c r="K519" s="4"/>
      <c r="L519" s="4"/>
      <c r="M519" s="4"/>
      <c r="N519" s="4"/>
      <c r="O519" s="4"/>
      <c r="P519" s="4"/>
    </row>
    <row r="520" spans="2:16" ht="12.75" customHeight="1">
      <c r="B520" s="15"/>
      <c r="C520" s="24"/>
      <c r="D520" s="24"/>
      <c r="F520" s="3"/>
      <c r="G520" s="4"/>
      <c r="H520" s="4"/>
      <c r="I520" s="4"/>
      <c r="J520" s="4"/>
      <c r="K520" s="4"/>
      <c r="L520" s="4"/>
      <c r="M520" s="4"/>
      <c r="N520" s="4"/>
      <c r="O520" s="4"/>
      <c r="P520" s="4"/>
    </row>
    <row r="521" spans="2:16" ht="12.75" customHeight="1">
      <c r="B521" s="15"/>
      <c r="C521" s="24"/>
      <c r="D521" s="24"/>
      <c r="F521" s="3"/>
      <c r="G521" s="4"/>
      <c r="H521" s="4"/>
      <c r="I521" s="4"/>
      <c r="J521" s="4"/>
      <c r="K521" s="4"/>
      <c r="L521" s="4"/>
      <c r="M521" s="4"/>
      <c r="N521" s="4"/>
      <c r="O521" s="4"/>
      <c r="P521" s="4"/>
    </row>
    <row r="522" spans="2:16" ht="12.75" customHeight="1">
      <c r="B522" s="15"/>
      <c r="C522" s="24"/>
      <c r="D522" s="24"/>
      <c r="F522" s="3"/>
      <c r="G522" s="4"/>
      <c r="H522" s="4"/>
      <c r="I522" s="4"/>
      <c r="J522" s="4"/>
      <c r="K522" s="4"/>
      <c r="L522" s="4"/>
      <c r="M522" s="4"/>
      <c r="N522" s="4"/>
      <c r="O522" s="4"/>
      <c r="P522" s="4"/>
    </row>
    <row r="523" spans="2:16" ht="12.75" customHeight="1">
      <c r="B523" s="15"/>
      <c r="C523" s="24"/>
      <c r="D523" s="24"/>
      <c r="F523" s="3"/>
      <c r="G523" s="4"/>
      <c r="H523" s="4"/>
      <c r="I523" s="4"/>
      <c r="J523" s="4"/>
      <c r="K523" s="4"/>
      <c r="L523" s="4"/>
      <c r="M523" s="4"/>
      <c r="N523" s="4"/>
      <c r="O523" s="4"/>
      <c r="P523" s="4"/>
    </row>
    <row r="524" spans="2:16" ht="12.75" customHeight="1">
      <c r="B524" s="15"/>
      <c r="C524" s="24"/>
      <c r="D524" s="24"/>
      <c r="F524" s="3"/>
      <c r="G524" s="4"/>
      <c r="H524" s="4"/>
      <c r="I524" s="4"/>
      <c r="J524" s="4"/>
      <c r="K524" s="4"/>
      <c r="L524" s="4"/>
      <c r="M524" s="4"/>
      <c r="N524" s="4"/>
      <c r="O524" s="4"/>
      <c r="P524" s="4"/>
    </row>
    <row r="525" spans="2:16" ht="12.75" customHeight="1">
      <c r="B525" s="15"/>
      <c r="C525" s="24"/>
      <c r="D525" s="24"/>
      <c r="F525" s="3"/>
      <c r="G525" s="4"/>
      <c r="H525" s="4"/>
      <c r="I525" s="4"/>
      <c r="J525" s="4"/>
      <c r="K525" s="4"/>
      <c r="L525" s="4"/>
      <c r="M525" s="4"/>
      <c r="N525" s="4"/>
      <c r="O525" s="4"/>
      <c r="P525" s="4"/>
    </row>
    <row r="526" spans="2:16" ht="12.75" customHeight="1">
      <c r="B526" s="15"/>
      <c r="C526" s="24"/>
      <c r="D526" s="24"/>
      <c r="F526" s="3"/>
      <c r="G526" s="4"/>
      <c r="H526" s="4"/>
      <c r="I526" s="4"/>
      <c r="J526" s="4"/>
      <c r="K526" s="4"/>
      <c r="L526" s="4"/>
      <c r="M526" s="4"/>
      <c r="N526" s="4"/>
      <c r="O526" s="4"/>
      <c r="P526" s="4"/>
    </row>
    <row r="527" spans="2:16" ht="12.75" customHeight="1">
      <c r="B527" s="15"/>
      <c r="C527" s="24"/>
      <c r="D527" s="24"/>
      <c r="F527" s="3"/>
      <c r="G527" s="4"/>
      <c r="H527" s="4"/>
      <c r="I527" s="4"/>
      <c r="J527" s="4"/>
      <c r="K527" s="4"/>
      <c r="L527" s="4"/>
      <c r="M527" s="4"/>
      <c r="N527" s="4"/>
      <c r="O527" s="4"/>
      <c r="P527" s="4"/>
    </row>
    <row r="528" spans="2:16" ht="12.75" customHeight="1">
      <c r="B528" s="15"/>
      <c r="C528" s="24"/>
      <c r="D528" s="24"/>
      <c r="F528" s="3"/>
      <c r="G528" s="4"/>
      <c r="H528" s="4"/>
      <c r="I528" s="4"/>
      <c r="J528" s="4"/>
      <c r="K528" s="4"/>
      <c r="L528" s="4"/>
      <c r="M528" s="4"/>
      <c r="N528" s="4"/>
      <c r="O528" s="4"/>
      <c r="P528" s="4"/>
    </row>
    <row r="529" spans="2:16" ht="12.75" customHeight="1">
      <c r="B529" s="15"/>
      <c r="C529" s="24"/>
      <c r="D529" s="24"/>
      <c r="F529" s="3"/>
      <c r="G529" s="4"/>
      <c r="H529" s="4"/>
      <c r="I529" s="4"/>
      <c r="J529" s="4"/>
      <c r="K529" s="4"/>
      <c r="L529" s="4"/>
      <c r="M529" s="4"/>
      <c r="N529" s="4"/>
      <c r="O529" s="4"/>
      <c r="P529" s="4"/>
    </row>
    <row r="530" spans="2:16" ht="12.75" customHeight="1">
      <c r="B530" s="15"/>
      <c r="C530" s="24"/>
      <c r="D530" s="24"/>
      <c r="F530" s="3"/>
      <c r="G530" s="4"/>
      <c r="H530" s="4"/>
      <c r="I530" s="4"/>
      <c r="J530" s="4"/>
      <c r="K530" s="4"/>
      <c r="L530" s="4"/>
      <c r="M530" s="4"/>
      <c r="N530" s="4"/>
      <c r="O530" s="4"/>
      <c r="P530" s="4"/>
    </row>
    <row r="531" spans="2:16" ht="12.75" customHeight="1">
      <c r="B531" s="15"/>
      <c r="C531" s="24"/>
      <c r="D531" s="24"/>
      <c r="F531" s="3"/>
      <c r="G531" s="4"/>
      <c r="H531" s="4"/>
      <c r="I531" s="4"/>
      <c r="J531" s="4"/>
      <c r="K531" s="4"/>
      <c r="L531" s="4"/>
      <c r="M531" s="4"/>
      <c r="N531" s="4"/>
      <c r="O531" s="4"/>
      <c r="P531" s="4"/>
    </row>
    <row r="532" spans="2:16" ht="12.75" customHeight="1">
      <c r="B532" s="15"/>
      <c r="C532" s="24"/>
      <c r="D532" s="24"/>
      <c r="F532" s="3"/>
      <c r="G532" s="4"/>
      <c r="H532" s="4"/>
      <c r="I532" s="4"/>
      <c r="J532" s="4"/>
      <c r="K532" s="4"/>
      <c r="L532" s="4"/>
      <c r="M532" s="4"/>
      <c r="N532" s="4"/>
      <c r="O532" s="4"/>
      <c r="P532" s="4"/>
    </row>
    <row r="533" spans="2:16" ht="12.75" customHeight="1">
      <c r="B533" s="15"/>
      <c r="C533" s="24"/>
      <c r="D533" s="24"/>
      <c r="F533" s="3"/>
      <c r="G533" s="4"/>
      <c r="H533" s="4"/>
      <c r="I533" s="4"/>
      <c r="J533" s="4"/>
      <c r="K533" s="4"/>
      <c r="L533" s="4"/>
      <c r="M533" s="4"/>
      <c r="N533" s="4"/>
      <c r="O533" s="4"/>
      <c r="P533" s="4"/>
    </row>
    <row r="534" spans="2:16" ht="12.75" customHeight="1">
      <c r="B534" s="15"/>
      <c r="C534" s="24"/>
      <c r="D534" s="24"/>
      <c r="F534" s="3"/>
      <c r="G534" s="4"/>
      <c r="H534" s="4"/>
      <c r="I534" s="4"/>
      <c r="J534" s="4"/>
      <c r="K534" s="4"/>
      <c r="L534" s="4"/>
      <c r="M534" s="4"/>
      <c r="N534" s="4"/>
      <c r="O534" s="4"/>
      <c r="P534" s="4"/>
    </row>
    <row r="535" spans="2:16" ht="12.75" customHeight="1">
      <c r="B535" s="15"/>
      <c r="C535" s="24"/>
      <c r="D535" s="24"/>
      <c r="F535" s="3"/>
      <c r="G535" s="4"/>
      <c r="H535" s="4"/>
      <c r="I535" s="4"/>
      <c r="J535" s="4"/>
      <c r="K535" s="4"/>
      <c r="L535" s="4"/>
      <c r="M535" s="4"/>
      <c r="N535" s="4"/>
      <c r="O535" s="4"/>
      <c r="P535" s="4"/>
    </row>
    <row r="536" spans="2:16" ht="12.75" customHeight="1">
      <c r="B536" s="15"/>
      <c r="C536" s="24"/>
      <c r="D536" s="24"/>
      <c r="F536" s="3"/>
      <c r="G536" s="4"/>
      <c r="H536" s="4"/>
      <c r="I536" s="4"/>
      <c r="J536" s="4"/>
      <c r="K536" s="4"/>
      <c r="L536" s="4"/>
      <c r="M536" s="4"/>
      <c r="N536" s="4"/>
      <c r="O536" s="4"/>
      <c r="P536" s="4"/>
    </row>
    <row r="537" spans="2:16" ht="12.75" customHeight="1">
      <c r="B537" s="15"/>
      <c r="C537" s="24"/>
      <c r="D537" s="24"/>
      <c r="F537" s="3"/>
      <c r="G537" s="4"/>
      <c r="H537" s="4"/>
      <c r="I537" s="4"/>
      <c r="J537" s="4"/>
      <c r="K537" s="4"/>
      <c r="L537" s="4"/>
      <c r="M537" s="4"/>
      <c r="N537" s="4"/>
      <c r="O537" s="4"/>
      <c r="P537" s="4"/>
    </row>
    <row r="538" spans="2:16" ht="12.75" customHeight="1">
      <c r="B538" s="15"/>
      <c r="C538" s="24"/>
      <c r="D538" s="24"/>
      <c r="F538" s="3"/>
      <c r="G538" s="4"/>
      <c r="H538" s="4"/>
      <c r="I538" s="4"/>
      <c r="J538" s="4"/>
      <c r="K538" s="4"/>
      <c r="L538" s="4"/>
      <c r="M538" s="4"/>
      <c r="N538" s="4"/>
      <c r="O538" s="4"/>
      <c r="P538" s="4"/>
    </row>
    <row r="539" spans="2:16" ht="12.75" customHeight="1">
      <c r="B539" s="15"/>
      <c r="C539" s="24"/>
      <c r="D539" s="24"/>
      <c r="F539" s="3"/>
      <c r="G539" s="4"/>
      <c r="H539" s="4"/>
      <c r="I539" s="4"/>
      <c r="J539" s="4"/>
      <c r="K539" s="4"/>
      <c r="L539" s="4"/>
      <c r="M539" s="4"/>
      <c r="N539" s="4"/>
      <c r="O539" s="4"/>
      <c r="P539" s="4"/>
    </row>
    <row r="540" spans="2:16" ht="12.75" customHeight="1">
      <c r="B540" s="15"/>
      <c r="C540" s="24"/>
      <c r="D540" s="24"/>
      <c r="F540" s="3"/>
      <c r="G540" s="4"/>
      <c r="H540" s="4"/>
      <c r="I540" s="4"/>
      <c r="J540" s="4"/>
      <c r="K540" s="4"/>
      <c r="L540" s="4"/>
      <c r="M540" s="4"/>
      <c r="N540" s="4"/>
      <c r="O540" s="4"/>
      <c r="P540" s="4"/>
    </row>
    <row r="541" spans="2:16" ht="12.75" customHeight="1">
      <c r="B541" s="15"/>
      <c r="C541" s="24"/>
      <c r="D541" s="24"/>
      <c r="F541" s="3"/>
      <c r="G541" s="4"/>
      <c r="H541" s="4"/>
      <c r="I541" s="4"/>
      <c r="J541" s="4"/>
      <c r="K541" s="4"/>
      <c r="L541" s="4"/>
      <c r="M541" s="4"/>
      <c r="N541" s="4"/>
      <c r="O541" s="4"/>
      <c r="P541" s="4"/>
    </row>
    <row r="542" spans="2:16" ht="12.75" customHeight="1">
      <c r="B542" s="15"/>
      <c r="C542" s="24"/>
      <c r="D542" s="24"/>
      <c r="F542" s="3"/>
      <c r="G542" s="4"/>
      <c r="H542" s="4"/>
      <c r="I542" s="4"/>
      <c r="J542" s="4"/>
      <c r="K542" s="4"/>
      <c r="L542" s="4"/>
      <c r="M542" s="4"/>
      <c r="N542" s="4"/>
      <c r="O542" s="4"/>
      <c r="P542" s="4"/>
    </row>
    <row r="543" spans="2:16" ht="12.75" customHeight="1">
      <c r="B543" s="15"/>
      <c r="C543" s="24"/>
      <c r="D543" s="24"/>
      <c r="F543" s="3"/>
      <c r="G543" s="4"/>
      <c r="H543" s="4"/>
      <c r="I543" s="4"/>
      <c r="J543" s="4"/>
      <c r="K543" s="4"/>
      <c r="L543" s="4"/>
      <c r="M543" s="4"/>
      <c r="N543" s="4"/>
      <c r="O543" s="4"/>
      <c r="P543" s="4"/>
    </row>
    <row r="544" spans="2:16" ht="12.75" customHeight="1">
      <c r="B544" s="15"/>
      <c r="C544" s="24"/>
      <c r="D544" s="24"/>
      <c r="F544" s="3"/>
      <c r="G544" s="4"/>
      <c r="H544" s="4"/>
      <c r="I544" s="4"/>
      <c r="J544" s="4"/>
      <c r="K544" s="4"/>
      <c r="L544" s="4"/>
      <c r="M544" s="4"/>
      <c r="N544" s="4"/>
      <c r="O544" s="4"/>
      <c r="P544" s="4"/>
    </row>
    <row r="545" spans="2:16" ht="12.75" customHeight="1">
      <c r="B545" s="15"/>
      <c r="C545" s="24"/>
      <c r="D545" s="24"/>
      <c r="F545" s="3"/>
      <c r="G545" s="4"/>
      <c r="H545" s="4"/>
      <c r="I545" s="4"/>
      <c r="J545" s="4"/>
      <c r="K545" s="4"/>
      <c r="L545" s="4"/>
      <c r="M545" s="4"/>
      <c r="N545" s="4"/>
      <c r="O545" s="4"/>
      <c r="P545" s="4"/>
    </row>
    <row r="546" spans="2:16" ht="12.75" customHeight="1">
      <c r="B546" s="15"/>
      <c r="C546" s="24"/>
      <c r="D546" s="24"/>
      <c r="F546" s="3"/>
      <c r="G546" s="4"/>
      <c r="H546" s="4"/>
      <c r="I546" s="4"/>
      <c r="J546" s="4"/>
      <c r="K546" s="4"/>
      <c r="L546" s="4"/>
      <c r="M546" s="4"/>
      <c r="N546" s="4"/>
      <c r="O546" s="4"/>
      <c r="P546" s="4"/>
    </row>
    <row r="547" spans="2:16" ht="12.75" customHeight="1">
      <c r="B547" s="15"/>
      <c r="C547" s="24"/>
      <c r="D547" s="24"/>
      <c r="F547" s="3"/>
      <c r="G547" s="4"/>
      <c r="H547" s="4"/>
      <c r="I547" s="4"/>
      <c r="J547" s="4"/>
      <c r="K547" s="4"/>
      <c r="L547" s="4"/>
      <c r="M547" s="4"/>
      <c r="N547" s="4"/>
      <c r="O547" s="4"/>
      <c r="P547" s="4"/>
    </row>
    <row r="548" spans="2:16" ht="12.75" customHeight="1">
      <c r="B548" s="15"/>
      <c r="C548" s="24"/>
      <c r="D548" s="24"/>
      <c r="F548" s="3"/>
      <c r="G548" s="4"/>
      <c r="H548" s="4"/>
      <c r="I548" s="4"/>
      <c r="J548" s="4"/>
      <c r="K548" s="4"/>
      <c r="L548" s="4"/>
      <c r="M548" s="4"/>
      <c r="N548" s="4"/>
      <c r="O548" s="4"/>
      <c r="P548" s="4"/>
    </row>
    <row r="549" spans="2:16" ht="12.75" customHeight="1">
      <c r="B549" s="15"/>
      <c r="C549" s="24"/>
      <c r="D549" s="24"/>
      <c r="F549" s="3"/>
      <c r="G549" s="4"/>
      <c r="H549" s="4"/>
      <c r="I549" s="4"/>
      <c r="J549" s="4"/>
      <c r="K549" s="4"/>
      <c r="L549" s="4"/>
      <c r="M549" s="4"/>
      <c r="N549" s="4"/>
      <c r="O549" s="4"/>
      <c r="P549" s="4"/>
    </row>
    <row r="550" spans="2:16" ht="12.75" customHeight="1">
      <c r="B550" s="15"/>
      <c r="C550" s="24"/>
      <c r="D550" s="24"/>
      <c r="F550" s="3"/>
      <c r="G550" s="4"/>
      <c r="H550" s="4"/>
      <c r="I550" s="4"/>
      <c r="J550" s="4"/>
      <c r="K550" s="4"/>
      <c r="L550" s="4"/>
      <c r="M550" s="4"/>
      <c r="N550" s="4"/>
      <c r="O550" s="4"/>
      <c r="P550" s="4"/>
    </row>
    <row r="551" spans="2:16" ht="12.75" customHeight="1">
      <c r="B551" s="15"/>
      <c r="C551" s="24"/>
      <c r="D551" s="24"/>
      <c r="F551" s="3"/>
      <c r="G551" s="4"/>
      <c r="H551" s="4"/>
      <c r="I551" s="4"/>
      <c r="J551" s="4"/>
      <c r="K551" s="4"/>
      <c r="L551" s="4"/>
      <c r="M551" s="4"/>
      <c r="N551" s="4"/>
      <c r="O551" s="4"/>
      <c r="P551" s="4"/>
    </row>
    <row r="552" spans="2:16" ht="12.75" customHeight="1">
      <c r="B552" s="15"/>
      <c r="C552" s="24"/>
      <c r="D552" s="24"/>
      <c r="F552" s="3"/>
      <c r="G552" s="4"/>
      <c r="H552" s="4"/>
      <c r="I552" s="4"/>
      <c r="J552" s="4"/>
      <c r="K552" s="4"/>
      <c r="L552" s="4"/>
      <c r="M552" s="4"/>
      <c r="N552" s="4"/>
      <c r="O552" s="4"/>
      <c r="P552" s="4"/>
    </row>
    <row r="553" spans="2:16" ht="12.75" customHeight="1">
      <c r="B553" s="15"/>
      <c r="C553" s="24"/>
      <c r="D553" s="24"/>
      <c r="F553" s="3"/>
      <c r="G553" s="4"/>
      <c r="H553" s="4"/>
      <c r="I553" s="4"/>
      <c r="J553" s="4"/>
      <c r="K553" s="4"/>
      <c r="L553" s="4"/>
      <c r="M553" s="4"/>
      <c r="N553" s="4"/>
      <c r="O553" s="4"/>
      <c r="P553" s="4"/>
    </row>
    <row r="554" spans="2:16" ht="12.75" customHeight="1">
      <c r="B554" s="15"/>
      <c r="C554" s="24"/>
      <c r="D554" s="24"/>
      <c r="F554" s="3"/>
      <c r="G554" s="4"/>
      <c r="H554" s="4"/>
      <c r="I554" s="4"/>
      <c r="J554" s="4"/>
      <c r="K554" s="4"/>
      <c r="L554" s="4"/>
      <c r="M554" s="4"/>
      <c r="N554" s="4"/>
      <c r="O554" s="4"/>
      <c r="P554" s="4"/>
    </row>
    <row r="555" spans="2:16" ht="12.75" customHeight="1">
      <c r="B555" s="15"/>
      <c r="C555" s="24"/>
      <c r="D555" s="24"/>
      <c r="F555" s="3"/>
      <c r="G555" s="4"/>
      <c r="H555" s="4"/>
      <c r="I555" s="4"/>
      <c r="J555" s="4"/>
      <c r="K555" s="4"/>
      <c r="L555" s="4"/>
      <c r="M555" s="4"/>
      <c r="N555" s="4"/>
      <c r="O555" s="4"/>
      <c r="P555" s="4"/>
    </row>
    <row r="556" spans="2:16" ht="12.75" customHeight="1">
      <c r="B556" s="15"/>
      <c r="C556" s="24"/>
      <c r="D556" s="24"/>
      <c r="F556" s="3"/>
      <c r="G556" s="4"/>
      <c r="H556" s="4"/>
      <c r="I556" s="4"/>
      <c r="J556" s="4"/>
      <c r="K556" s="4"/>
      <c r="L556" s="4"/>
      <c r="M556" s="4"/>
      <c r="N556" s="4"/>
      <c r="O556" s="4"/>
      <c r="P556" s="4"/>
    </row>
    <row r="557" spans="2:16" ht="12.75" customHeight="1">
      <c r="B557" s="15"/>
      <c r="C557" s="24"/>
      <c r="D557" s="24"/>
      <c r="F557" s="3"/>
      <c r="G557" s="4"/>
      <c r="H557" s="4"/>
      <c r="I557" s="4"/>
      <c r="J557" s="4"/>
      <c r="K557" s="4"/>
      <c r="L557" s="4"/>
      <c r="M557" s="4"/>
      <c r="N557" s="4"/>
      <c r="O557" s="4"/>
      <c r="P557" s="4"/>
    </row>
    <row r="558" spans="2:16" ht="12.75" customHeight="1">
      <c r="B558" s="15"/>
      <c r="C558" s="24"/>
      <c r="D558" s="24"/>
      <c r="F558" s="3"/>
      <c r="G558" s="4"/>
      <c r="H558" s="4"/>
      <c r="I558" s="4"/>
      <c r="J558" s="4"/>
      <c r="K558" s="4"/>
      <c r="L558" s="4"/>
      <c r="M558" s="4"/>
      <c r="N558" s="4"/>
      <c r="O558" s="4"/>
      <c r="P558" s="4"/>
    </row>
    <row r="559" spans="2:16" ht="12.75" customHeight="1">
      <c r="B559" s="15"/>
      <c r="C559" s="24"/>
      <c r="D559" s="24"/>
      <c r="F559" s="3"/>
      <c r="G559" s="4"/>
      <c r="H559" s="4"/>
      <c r="I559" s="4"/>
      <c r="J559" s="4"/>
      <c r="K559" s="4"/>
      <c r="L559" s="4"/>
      <c r="M559" s="4"/>
      <c r="N559" s="4"/>
      <c r="O559" s="4"/>
      <c r="P559" s="4"/>
    </row>
    <row r="560" spans="2:16" ht="12.75" customHeight="1">
      <c r="B560" s="15"/>
      <c r="C560" s="24"/>
      <c r="D560" s="24"/>
      <c r="F560" s="3"/>
      <c r="G560" s="4"/>
      <c r="H560" s="4"/>
      <c r="I560" s="4"/>
      <c r="J560" s="4"/>
      <c r="K560" s="4"/>
      <c r="L560" s="4"/>
      <c r="M560" s="4"/>
      <c r="N560" s="4"/>
      <c r="O560" s="4"/>
      <c r="P560" s="4"/>
    </row>
    <row r="561" spans="2:16" ht="12.75" customHeight="1">
      <c r="B561" s="15"/>
      <c r="C561" s="24"/>
      <c r="D561" s="24"/>
      <c r="F561" s="3"/>
      <c r="G561" s="4"/>
      <c r="H561" s="4"/>
      <c r="I561" s="4"/>
      <c r="J561" s="4"/>
      <c r="K561" s="4"/>
      <c r="L561" s="4"/>
      <c r="M561" s="4"/>
      <c r="N561" s="4"/>
      <c r="O561" s="4"/>
      <c r="P561" s="4"/>
    </row>
    <row r="562" spans="2:16" ht="12.75" customHeight="1">
      <c r="B562" s="15"/>
      <c r="C562" s="24"/>
      <c r="D562" s="24"/>
      <c r="F562" s="3"/>
      <c r="G562" s="4"/>
      <c r="H562" s="4"/>
      <c r="I562" s="4"/>
      <c r="J562" s="4"/>
      <c r="K562" s="4"/>
      <c r="L562" s="4"/>
      <c r="M562" s="4"/>
      <c r="N562" s="4"/>
      <c r="O562" s="4"/>
      <c r="P562" s="4"/>
    </row>
    <row r="563" spans="2:16" ht="12.75" customHeight="1">
      <c r="B563" s="15"/>
      <c r="C563" s="24"/>
      <c r="D563" s="24"/>
      <c r="F563" s="3"/>
      <c r="G563" s="4"/>
      <c r="H563" s="4"/>
      <c r="I563" s="4"/>
      <c r="J563" s="4"/>
      <c r="K563" s="4"/>
      <c r="L563" s="4"/>
      <c r="M563" s="4"/>
      <c r="N563" s="4"/>
      <c r="O563" s="4"/>
      <c r="P563" s="4"/>
    </row>
    <row r="564" spans="2:16" ht="12.75" customHeight="1">
      <c r="B564" s="15"/>
      <c r="C564" s="24"/>
      <c r="D564" s="24"/>
      <c r="F564" s="3"/>
      <c r="G564" s="4"/>
      <c r="H564" s="4"/>
      <c r="I564" s="4"/>
      <c r="J564" s="4"/>
      <c r="K564" s="4"/>
      <c r="L564" s="4"/>
      <c r="M564" s="4"/>
      <c r="N564" s="4"/>
      <c r="O564" s="4"/>
      <c r="P564" s="4"/>
    </row>
    <row r="565" spans="2:16" ht="12.75" customHeight="1">
      <c r="B565" s="15"/>
      <c r="C565" s="24"/>
      <c r="D565" s="24"/>
      <c r="F565" s="3"/>
      <c r="G565" s="4"/>
      <c r="H565" s="4"/>
      <c r="I565" s="4"/>
      <c r="J565" s="4"/>
      <c r="K565" s="4"/>
      <c r="L565" s="4"/>
      <c r="M565" s="4"/>
      <c r="N565" s="4"/>
      <c r="O565" s="4"/>
      <c r="P565" s="4"/>
    </row>
    <row r="566" spans="2:16" ht="12.75" customHeight="1">
      <c r="B566" s="15"/>
      <c r="C566" s="24"/>
      <c r="D566" s="24"/>
      <c r="F566" s="3"/>
      <c r="G566" s="4"/>
      <c r="H566" s="4"/>
      <c r="I566" s="4"/>
      <c r="J566" s="4"/>
      <c r="K566" s="4"/>
      <c r="L566" s="4"/>
      <c r="M566" s="4"/>
      <c r="N566" s="4"/>
      <c r="O566" s="4"/>
      <c r="P566" s="4"/>
    </row>
    <row r="567" spans="2:16" ht="12.75" customHeight="1">
      <c r="B567" s="15"/>
      <c r="C567" s="24"/>
      <c r="D567" s="24"/>
      <c r="F567" s="3"/>
      <c r="G567" s="4"/>
      <c r="H567" s="4"/>
      <c r="I567" s="4"/>
      <c r="J567" s="4"/>
      <c r="K567" s="4"/>
      <c r="L567" s="4"/>
      <c r="M567" s="4"/>
      <c r="N567" s="4"/>
      <c r="O567" s="4"/>
      <c r="P567" s="4"/>
    </row>
    <row r="568" spans="2:16" ht="12.75" customHeight="1">
      <c r="B568" s="15"/>
      <c r="C568" s="24"/>
      <c r="D568" s="24"/>
      <c r="F568" s="3"/>
      <c r="G568" s="4"/>
      <c r="H568" s="4"/>
      <c r="I568" s="4"/>
      <c r="J568" s="4"/>
      <c r="K568" s="4"/>
      <c r="L568" s="4"/>
      <c r="M568" s="4"/>
      <c r="N568" s="4"/>
      <c r="O568" s="4"/>
      <c r="P568" s="4"/>
    </row>
    <row r="569" spans="2:16" ht="12.75" customHeight="1">
      <c r="B569" s="15"/>
      <c r="C569" s="24"/>
      <c r="D569" s="24"/>
      <c r="F569" s="3"/>
      <c r="G569" s="4"/>
      <c r="H569" s="4"/>
      <c r="I569" s="4"/>
      <c r="J569" s="4"/>
      <c r="K569" s="4"/>
      <c r="L569" s="4"/>
      <c r="M569" s="4"/>
      <c r="N569" s="4"/>
      <c r="O569" s="4"/>
      <c r="P569" s="4"/>
    </row>
    <row r="570" spans="2:16" ht="12.75" customHeight="1">
      <c r="B570" s="15"/>
      <c r="C570" s="24"/>
      <c r="D570" s="24"/>
      <c r="F570" s="3"/>
      <c r="G570" s="4"/>
      <c r="H570" s="4"/>
      <c r="I570" s="4"/>
      <c r="J570" s="4"/>
      <c r="K570" s="4"/>
      <c r="L570" s="4"/>
      <c r="M570" s="4"/>
      <c r="N570" s="4"/>
      <c r="O570" s="4"/>
      <c r="P570" s="4"/>
    </row>
    <row r="571" spans="2:16" ht="12.75" customHeight="1">
      <c r="B571" s="15"/>
      <c r="C571" s="24"/>
      <c r="D571" s="24"/>
      <c r="F571" s="3"/>
      <c r="G571" s="4"/>
      <c r="H571" s="4"/>
      <c r="I571" s="4"/>
      <c r="J571" s="4"/>
      <c r="K571" s="4"/>
      <c r="L571" s="4"/>
      <c r="M571" s="4"/>
      <c r="N571" s="4"/>
      <c r="O571" s="4"/>
      <c r="P571" s="4"/>
    </row>
    <row r="572" spans="2:16" ht="12.75" customHeight="1">
      <c r="B572" s="15"/>
      <c r="C572" s="24"/>
      <c r="D572" s="24"/>
      <c r="F572" s="3"/>
      <c r="G572" s="4"/>
      <c r="H572" s="4"/>
      <c r="I572" s="4"/>
      <c r="J572" s="4"/>
      <c r="K572" s="4"/>
      <c r="L572" s="4"/>
      <c r="M572" s="4"/>
      <c r="N572" s="4"/>
      <c r="O572" s="4"/>
      <c r="P572" s="4"/>
    </row>
    <row r="573" spans="2:16" ht="12.75" customHeight="1">
      <c r="B573" s="15"/>
      <c r="C573" s="24"/>
      <c r="D573" s="24"/>
      <c r="F573" s="3"/>
      <c r="G573" s="4"/>
      <c r="H573" s="4"/>
      <c r="I573" s="4"/>
      <c r="J573" s="4"/>
      <c r="K573" s="4"/>
      <c r="L573" s="4"/>
      <c r="M573" s="4"/>
      <c r="N573" s="4"/>
      <c r="O573" s="4"/>
      <c r="P573" s="4"/>
    </row>
    <row r="574" spans="2:16" ht="12.75" customHeight="1">
      <c r="B574" s="15"/>
      <c r="C574" s="24"/>
      <c r="D574" s="24"/>
      <c r="F574" s="3"/>
      <c r="G574" s="4"/>
      <c r="H574" s="4"/>
      <c r="I574" s="4"/>
      <c r="J574" s="4"/>
      <c r="K574" s="4"/>
      <c r="L574" s="4"/>
      <c r="M574" s="4"/>
      <c r="N574" s="4"/>
      <c r="O574" s="4"/>
      <c r="P574" s="4"/>
    </row>
    <row r="575" spans="2:16" ht="12.75" customHeight="1">
      <c r="B575" s="15"/>
      <c r="C575" s="24"/>
      <c r="D575" s="24"/>
      <c r="F575" s="3"/>
      <c r="G575" s="4"/>
      <c r="H575" s="4"/>
      <c r="I575" s="4"/>
      <c r="J575" s="4"/>
      <c r="K575" s="4"/>
      <c r="L575" s="4"/>
      <c r="M575" s="4"/>
      <c r="N575" s="4"/>
      <c r="O575" s="4"/>
      <c r="P575" s="4"/>
    </row>
    <row r="576" spans="2:16" ht="12.75" customHeight="1">
      <c r="B576" s="15"/>
      <c r="C576" s="24"/>
      <c r="D576" s="24"/>
      <c r="F576" s="3"/>
      <c r="G576" s="4"/>
      <c r="H576" s="4"/>
      <c r="I576" s="4"/>
      <c r="J576" s="4"/>
      <c r="K576" s="4"/>
      <c r="L576" s="4"/>
      <c r="M576" s="4"/>
      <c r="N576" s="4"/>
      <c r="O576" s="4"/>
      <c r="P576" s="4"/>
    </row>
    <row r="577" spans="2:16" ht="12.75" customHeight="1">
      <c r="B577" s="15"/>
      <c r="C577" s="24"/>
      <c r="D577" s="24"/>
      <c r="F577" s="3"/>
      <c r="G577" s="4"/>
      <c r="H577" s="4"/>
      <c r="I577" s="4"/>
      <c r="J577" s="4"/>
      <c r="K577" s="4"/>
      <c r="L577" s="4"/>
      <c r="M577" s="4"/>
      <c r="N577" s="4"/>
      <c r="O577" s="4"/>
      <c r="P577" s="4"/>
    </row>
    <row r="578" spans="2:16" ht="12.75" customHeight="1">
      <c r="B578" s="15"/>
      <c r="C578" s="24"/>
      <c r="D578" s="24"/>
      <c r="F578" s="3"/>
      <c r="G578" s="4"/>
      <c r="H578" s="4"/>
      <c r="I578" s="4"/>
      <c r="J578" s="4"/>
      <c r="K578" s="4"/>
      <c r="L578" s="4"/>
      <c r="M578" s="4"/>
      <c r="N578" s="4"/>
      <c r="O578" s="4"/>
      <c r="P578" s="4"/>
    </row>
    <row r="579" spans="2:16" ht="12.75" customHeight="1">
      <c r="B579" s="15"/>
      <c r="C579" s="24"/>
      <c r="D579" s="24"/>
      <c r="F579" s="3"/>
      <c r="G579" s="4"/>
      <c r="H579" s="4"/>
      <c r="I579" s="4"/>
      <c r="J579" s="4"/>
      <c r="K579" s="4"/>
      <c r="L579" s="4"/>
      <c r="M579" s="4"/>
      <c r="N579" s="4"/>
      <c r="O579" s="4"/>
      <c r="P579" s="4"/>
    </row>
    <row r="580" spans="2:16" ht="12.75" customHeight="1">
      <c r="B580" s="15"/>
      <c r="C580" s="24"/>
      <c r="D580" s="24"/>
      <c r="F580" s="3"/>
      <c r="G580" s="4"/>
      <c r="H580" s="4"/>
      <c r="I580" s="4"/>
      <c r="J580" s="4"/>
      <c r="K580" s="4"/>
      <c r="L580" s="4"/>
      <c r="M580" s="4"/>
      <c r="N580" s="4"/>
      <c r="O580" s="4"/>
      <c r="P580" s="4"/>
    </row>
    <row r="581" spans="2:16" ht="12.75" customHeight="1">
      <c r="B581" s="15"/>
      <c r="C581" s="24"/>
      <c r="D581" s="24"/>
      <c r="F581" s="3"/>
      <c r="G581" s="4"/>
      <c r="H581" s="4"/>
      <c r="I581" s="4"/>
      <c r="J581" s="4"/>
      <c r="K581" s="4"/>
      <c r="L581" s="4"/>
      <c r="M581" s="4"/>
      <c r="N581" s="4"/>
      <c r="O581" s="4"/>
      <c r="P581" s="4"/>
    </row>
    <row r="582" spans="2:16" ht="12.75" customHeight="1">
      <c r="B582" s="15"/>
      <c r="C582" s="24"/>
      <c r="D582" s="24"/>
      <c r="F582" s="3"/>
      <c r="G582" s="4"/>
      <c r="H582" s="4"/>
      <c r="I582" s="4"/>
      <c r="J582" s="4"/>
      <c r="K582" s="4"/>
      <c r="L582" s="4"/>
      <c r="M582" s="4"/>
      <c r="N582" s="4"/>
      <c r="O582" s="4"/>
      <c r="P582" s="4"/>
    </row>
    <row r="583" spans="2:16" ht="12.75" customHeight="1">
      <c r="B583" s="15"/>
      <c r="C583" s="24"/>
      <c r="D583" s="24"/>
      <c r="F583" s="3"/>
      <c r="G583" s="4"/>
      <c r="H583" s="4"/>
      <c r="I583" s="4"/>
      <c r="J583" s="4"/>
      <c r="K583" s="4"/>
      <c r="L583" s="4"/>
      <c r="M583" s="4"/>
      <c r="N583" s="4"/>
      <c r="O583" s="4"/>
      <c r="P583" s="4"/>
    </row>
    <row r="584" spans="2:16" ht="12.75" customHeight="1">
      <c r="B584" s="15"/>
      <c r="C584" s="24"/>
      <c r="D584" s="24"/>
      <c r="F584" s="3"/>
      <c r="G584" s="4"/>
      <c r="H584" s="4"/>
      <c r="I584" s="4"/>
      <c r="J584" s="4"/>
      <c r="K584" s="4"/>
      <c r="L584" s="4"/>
      <c r="M584" s="4"/>
      <c r="N584" s="4"/>
      <c r="O584" s="4"/>
      <c r="P584" s="4"/>
    </row>
    <row r="585" spans="2:16" ht="12.75" customHeight="1">
      <c r="B585" s="15"/>
      <c r="C585" s="24"/>
      <c r="D585" s="24"/>
      <c r="F585" s="3"/>
      <c r="G585" s="4"/>
      <c r="H585" s="4"/>
      <c r="I585" s="4"/>
      <c r="J585" s="4"/>
      <c r="K585" s="4"/>
      <c r="L585" s="4"/>
      <c r="M585" s="4"/>
      <c r="N585" s="4"/>
      <c r="O585" s="4"/>
      <c r="P585" s="4"/>
    </row>
    <row r="586" spans="2:16" ht="12.75" customHeight="1">
      <c r="B586" s="15"/>
      <c r="C586" s="24"/>
      <c r="D586" s="24"/>
      <c r="F586" s="3"/>
      <c r="G586" s="4"/>
      <c r="H586" s="4"/>
      <c r="I586" s="4"/>
      <c r="J586" s="4"/>
      <c r="K586" s="4"/>
      <c r="L586" s="4"/>
      <c r="M586" s="4"/>
      <c r="N586" s="4"/>
      <c r="O586" s="4"/>
      <c r="P586" s="4"/>
    </row>
    <row r="587" spans="2:16" ht="12.75" customHeight="1">
      <c r="B587" s="15"/>
      <c r="C587" s="24"/>
      <c r="D587" s="24"/>
      <c r="F587" s="3"/>
      <c r="G587" s="4"/>
      <c r="H587" s="4"/>
      <c r="I587" s="4"/>
      <c r="J587" s="4"/>
      <c r="K587" s="4"/>
      <c r="L587" s="4"/>
      <c r="M587" s="4"/>
      <c r="N587" s="4"/>
      <c r="O587" s="4"/>
      <c r="P587" s="4"/>
    </row>
    <row r="588" spans="2:16" ht="12.75" customHeight="1">
      <c r="B588" s="15"/>
      <c r="C588" s="24"/>
      <c r="D588" s="24"/>
      <c r="F588" s="3"/>
      <c r="G588" s="4"/>
      <c r="H588" s="4"/>
      <c r="I588" s="4"/>
      <c r="J588" s="4"/>
      <c r="K588" s="4"/>
      <c r="L588" s="4"/>
      <c r="M588" s="4"/>
      <c r="N588" s="4"/>
      <c r="O588" s="4"/>
      <c r="P588" s="4"/>
    </row>
    <row r="589" spans="2:16" ht="12.75" customHeight="1">
      <c r="B589" s="15"/>
      <c r="C589" s="24"/>
      <c r="D589" s="24"/>
      <c r="F589" s="3"/>
      <c r="G589" s="4"/>
      <c r="H589" s="4"/>
      <c r="I589" s="4"/>
      <c r="J589" s="4"/>
      <c r="K589" s="4"/>
      <c r="L589" s="4"/>
      <c r="M589" s="4"/>
      <c r="N589" s="4"/>
      <c r="O589" s="4"/>
      <c r="P589" s="4"/>
    </row>
    <row r="590" spans="2:16" ht="12.75" customHeight="1">
      <c r="B590" s="15"/>
      <c r="C590" s="24"/>
      <c r="D590" s="24"/>
      <c r="F590" s="3"/>
      <c r="G590" s="4"/>
      <c r="H590" s="4"/>
      <c r="I590" s="4"/>
      <c r="J590" s="4"/>
      <c r="K590" s="4"/>
      <c r="L590" s="4"/>
      <c r="M590" s="4"/>
      <c r="N590" s="4"/>
      <c r="O590" s="4"/>
      <c r="P590" s="4"/>
    </row>
    <row r="591" spans="2:16" ht="12.75" customHeight="1">
      <c r="B591" s="15"/>
      <c r="C591" s="24"/>
      <c r="D591" s="24"/>
      <c r="F591" s="3"/>
      <c r="G591" s="4"/>
      <c r="H591" s="4"/>
      <c r="I591" s="4"/>
      <c r="J591" s="4"/>
      <c r="K591" s="4"/>
      <c r="L591" s="4"/>
      <c r="M591" s="4"/>
      <c r="N591" s="4"/>
      <c r="O591" s="4"/>
      <c r="P591" s="4"/>
    </row>
    <row r="592" spans="2:16" ht="12.75" customHeight="1">
      <c r="B592" s="15"/>
      <c r="C592" s="24"/>
      <c r="D592" s="24"/>
      <c r="F592" s="3"/>
      <c r="G592" s="4"/>
      <c r="H592" s="4"/>
      <c r="I592" s="4"/>
      <c r="J592" s="4"/>
      <c r="K592" s="4"/>
      <c r="L592" s="4"/>
      <c r="M592" s="4"/>
      <c r="N592" s="4"/>
      <c r="O592" s="4"/>
      <c r="P592" s="4"/>
    </row>
    <row r="593" spans="2:16" ht="12.75" customHeight="1">
      <c r="B593" s="15"/>
      <c r="C593" s="24"/>
      <c r="D593" s="24"/>
      <c r="F593" s="3"/>
      <c r="G593" s="4"/>
      <c r="H593" s="4"/>
      <c r="I593" s="4"/>
      <c r="J593" s="4"/>
      <c r="K593" s="4"/>
      <c r="L593" s="4"/>
      <c r="M593" s="4"/>
      <c r="N593" s="4"/>
      <c r="O593" s="4"/>
      <c r="P593" s="4"/>
    </row>
    <row r="594" spans="2:16" ht="12.75" customHeight="1">
      <c r="B594" s="15"/>
      <c r="C594" s="24"/>
      <c r="D594" s="24"/>
      <c r="F594" s="3"/>
      <c r="G594" s="4"/>
      <c r="H594" s="4"/>
      <c r="I594" s="4"/>
      <c r="J594" s="4"/>
      <c r="K594" s="4"/>
      <c r="L594" s="4"/>
      <c r="M594" s="4"/>
      <c r="N594" s="4"/>
      <c r="O594" s="4"/>
      <c r="P594" s="4"/>
    </row>
    <row r="595" spans="2:16" ht="12.75" customHeight="1">
      <c r="B595" s="15"/>
      <c r="C595" s="24"/>
      <c r="D595" s="24"/>
      <c r="F595" s="3"/>
      <c r="G595" s="4"/>
      <c r="H595" s="4"/>
      <c r="I595" s="4"/>
      <c r="J595" s="4"/>
      <c r="K595" s="4"/>
      <c r="L595" s="4"/>
      <c r="M595" s="4"/>
      <c r="N595" s="4"/>
      <c r="O595" s="4"/>
      <c r="P595" s="4"/>
    </row>
    <row r="596" spans="2:16" ht="12.75" customHeight="1">
      <c r="B596" s="15"/>
      <c r="C596" s="24"/>
      <c r="D596" s="24"/>
      <c r="F596" s="3"/>
      <c r="G596" s="4"/>
      <c r="H596" s="4"/>
      <c r="I596" s="4"/>
      <c r="J596" s="4"/>
      <c r="K596" s="4"/>
      <c r="L596" s="4"/>
      <c r="M596" s="4"/>
      <c r="N596" s="4"/>
      <c r="O596" s="4"/>
      <c r="P596" s="4"/>
    </row>
    <row r="597" spans="2:16" ht="12.75" customHeight="1">
      <c r="B597" s="15"/>
      <c r="C597" s="24"/>
      <c r="D597" s="24"/>
      <c r="F597" s="3"/>
      <c r="G597" s="4"/>
      <c r="H597" s="4"/>
      <c r="I597" s="4"/>
      <c r="J597" s="4"/>
      <c r="K597" s="4"/>
      <c r="L597" s="4"/>
      <c r="M597" s="4"/>
      <c r="N597" s="4"/>
      <c r="O597" s="4"/>
      <c r="P597" s="4"/>
    </row>
    <row r="598" spans="2:16" ht="12.75" customHeight="1">
      <c r="B598" s="15"/>
      <c r="C598" s="24"/>
      <c r="D598" s="24"/>
      <c r="F598" s="3"/>
      <c r="G598" s="4"/>
      <c r="H598" s="4"/>
      <c r="I598" s="4"/>
      <c r="J598" s="4"/>
      <c r="K598" s="4"/>
      <c r="L598" s="4"/>
      <c r="M598" s="4"/>
      <c r="N598" s="4"/>
      <c r="O598" s="4"/>
      <c r="P598" s="4"/>
    </row>
    <row r="599" spans="2:16" ht="12.75" customHeight="1">
      <c r="B599" s="15"/>
      <c r="C599" s="24"/>
      <c r="D599" s="24"/>
      <c r="F599" s="3"/>
      <c r="G599" s="4"/>
      <c r="H599" s="4"/>
      <c r="I599" s="4"/>
      <c r="J599" s="4"/>
      <c r="K599" s="4"/>
      <c r="L599" s="4"/>
      <c r="M599" s="4"/>
      <c r="N599" s="4"/>
      <c r="O599" s="4"/>
      <c r="P599" s="4"/>
    </row>
    <row r="600" spans="2:16" ht="12.75" customHeight="1">
      <c r="B600" s="15"/>
      <c r="C600" s="24"/>
      <c r="D600" s="24"/>
      <c r="F600" s="3"/>
      <c r="G600" s="4"/>
      <c r="H600" s="4"/>
      <c r="I600" s="4"/>
      <c r="J600" s="4"/>
      <c r="K600" s="4"/>
      <c r="L600" s="4"/>
      <c r="M600" s="4"/>
      <c r="N600" s="4"/>
      <c r="O600" s="4"/>
      <c r="P600" s="4"/>
    </row>
    <row r="601" spans="2:16" ht="12.75" customHeight="1">
      <c r="B601" s="15"/>
      <c r="C601" s="24"/>
      <c r="D601" s="24"/>
      <c r="F601" s="3"/>
      <c r="G601" s="4"/>
      <c r="H601" s="4"/>
      <c r="I601" s="4"/>
      <c r="J601" s="4"/>
      <c r="K601" s="4"/>
      <c r="L601" s="4"/>
      <c r="M601" s="4"/>
      <c r="N601" s="4"/>
      <c r="O601" s="4"/>
      <c r="P601" s="4"/>
    </row>
    <row r="602" spans="2:16" ht="12.75" customHeight="1">
      <c r="B602" s="15"/>
      <c r="C602" s="24"/>
      <c r="D602" s="24"/>
      <c r="F602" s="3"/>
      <c r="G602" s="4"/>
      <c r="H602" s="4"/>
      <c r="I602" s="4"/>
      <c r="J602" s="4"/>
      <c r="K602" s="4"/>
      <c r="L602" s="4"/>
      <c r="M602" s="4"/>
      <c r="N602" s="4"/>
      <c r="O602" s="4"/>
      <c r="P602" s="4"/>
    </row>
    <row r="603" spans="2:16" ht="12.75" customHeight="1">
      <c r="B603" s="15"/>
      <c r="C603" s="24"/>
      <c r="D603" s="24"/>
      <c r="F603" s="3"/>
      <c r="G603" s="4"/>
      <c r="H603" s="4"/>
      <c r="I603" s="4"/>
      <c r="J603" s="4"/>
      <c r="K603" s="4"/>
      <c r="L603" s="4"/>
      <c r="M603" s="4"/>
      <c r="N603" s="4"/>
      <c r="O603" s="4"/>
      <c r="P603" s="4"/>
    </row>
    <row r="604" spans="2:16" ht="12.75" customHeight="1">
      <c r="B604" s="15"/>
      <c r="C604" s="24"/>
      <c r="D604" s="24"/>
      <c r="F604" s="3"/>
      <c r="G604" s="4"/>
      <c r="H604" s="4"/>
      <c r="I604" s="4"/>
      <c r="J604" s="4"/>
      <c r="K604" s="4"/>
      <c r="L604" s="4"/>
      <c r="M604" s="4"/>
      <c r="N604" s="4"/>
      <c r="O604" s="4"/>
      <c r="P604" s="4"/>
    </row>
    <row r="605" spans="2:16" ht="12.75" customHeight="1">
      <c r="B605" s="15"/>
      <c r="C605" s="24"/>
      <c r="D605" s="24"/>
      <c r="F605" s="3"/>
      <c r="G605" s="4"/>
      <c r="H605" s="4"/>
      <c r="I605" s="4"/>
      <c r="J605" s="4"/>
      <c r="K605" s="4"/>
      <c r="L605" s="4"/>
      <c r="M605" s="4"/>
      <c r="N605" s="4"/>
      <c r="O605" s="4"/>
      <c r="P605" s="4"/>
    </row>
    <row r="606" spans="2:16" ht="12.75" customHeight="1">
      <c r="B606" s="15"/>
      <c r="C606" s="24"/>
      <c r="D606" s="24"/>
      <c r="F606" s="3"/>
      <c r="G606" s="4"/>
      <c r="H606" s="4"/>
      <c r="I606" s="4"/>
      <c r="J606" s="4"/>
      <c r="K606" s="4"/>
      <c r="L606" s="4"/>
      <c r="M606" s="4"/>
      <c r="N606" s="4"/>
      <c r="O606" s="4"/>
      <c r="P606" s="4"/>
    </row>
    <row r="607" spans="2:16" ht="12.75" customHeight="1">
      <c r="B607" s="15"/>
      <c r="C607" s="24"/>
      <c r="D607" s="24"/>
      <c r="F607" s="3"/>
      <c r="G607" s="4"/>
      <c r="H607" s="4"/>
      <c r="I607" s="4"/>
      <c r="J607" s="4"/>
      <c r="K607" s="4"/>
      <c r="L607" s="4"/>
      <c r="M607" s="4"/>
      <c r="N607" s="4"/>
      <c r="O607" s="4"/>
      <c r="P607" s="4"/>
    </row>
    <row r="608" spans="2:16" ht="12.75" customHeight="1">
      <c r="B608" s="15"/>
      <c r="C608" s="24"/>
      <c r="D608" s="24"/>
      <c r="F608" s="3"/>
      <c r="G608" s="4"/>
      <c r="H608" s="4"/>
      <c r="I608" s="4"/>
      <c r="J608" s="4"/>
      <c r="K608" s="4"/>
      <c r="L608" s="4"/>
      <c r="M608" s="4"/>
      <c r="N608" s="4"/>
      <c r="O608" s="4"/>
      <c r="P608" s="4"/>
    </row>
    <row r="609" spans="2:16" ht="12.75" customHeight="1">
      <c r="B609" s="15"/>
      <c r="C609" s="24"/>
      <c r="D609" s="24"/>
      <c r="F609" s="3"/>
      <c r="G609" s="4"/>
      <c r="H609" s="4"/>
      <c r="I609" s="4"/>
      <c r="J609" s="4"/>
      <c r="K609" s="4"/>
      <c r="L609" s="4"/>
      <c r="M609" s="4"/>
      <c r="N609" s="4"/>
      <c r="O609" s="4"/>
      <c r="P609" s="4"/>
    </row>
    <row r="610" spans="2:16" ht="12.75" customHeight="1">
      <c r="B610" s="15"/>
      <c r="C610" s="24"/>
      <c r="D610" s="24"/>
      <c r="F610" s="3"/>
      <c r="G610" s="4"/>
      <c r="H610" s="4"/>
      <c r="I610" s="4"/>
      <c r="J610" s="4"/>
      <c r="K610" s="4"/>
      <c r="L610" s="4"/>
      <c r="M610" s="4"/>
      <c r="N610" s="4"/>
      <c r="O610" s="4"/>
      <c r="P610" s="4"/>
    </row>
    <row r="611" spans="2:16" ht="12.75" customHeight="1">
      <c r="B611" s="15"/>
      <c r="C611" s="24"/>
      <c r="D611" s="24"/>
      <c r="F611" s="3"/>
      <c r="G611" s="4"/>
      <c r="H611" s="4"/>
      <c r="I611" s="4"/>
      <c r="J611" s="4"/>
      <c r="K611" s="4"/>
      <c r="L611" s="4"/>
      <c r="M611" s="4"/>
      <c r="N611" s="4"/>
      <c r="O611" s="4"/>
      <c r="P611" s="4"/>
    </row>
    <row r="612" spans="2:16" ht="12.75" customHeight="1">
      <c r="B612" s="15"/>
      <c r="C612" s="24"/>
      <c r="D612" s="24"/>
      <c r="F612" s="3"/>
      <c r="G612" s="4"/>
      <c r="H612" s="4"/>
      <c r="I612" s="4"/>
      <c r="J612" s="4"/>
      <c r="K612" s="4"/>
      <c r="L612" s="4"/>
      <c r="M612" s="4"/>
      <c r="N612" s="4"/>
      <c r="O612" s="4"/>
      <c r="P612" s="4"/>
    </row>
    <row r="613" spans="2:16" ht="12.75" customHeight="1">
      <c r="B613" s="15"/>
      <c r="C613" s="24"/>
      <c r="D613" s="24"/>
      <c r="F613" s="3"/>
      <c r="G613" s="4"/>
      <c r="H613" s="4"/>
      <c r="I613" s="4"/>
      <c r="J613" s="4"/>
      <c r="K613" s="4"/>
      <c r="L613" s="4"/>
      <c r="M613" s="4"/>
      <c r="N613" s="4"/>
      <c r="O613" s="4"/>
      <c r="P613" s="4"/>
    </row>
    <row r="614" spans="2:16" ht="12.75" customHeight="1">
      <c r="B614" s="15"/>
      <c r="C614" s="24"/>
      <c r="D614" s="24"/>
      <c r="F614" s="3"/>
      <c r="G614" s="4"/>
      <c r="H614" s="4"/>
      <c r="I614" s="4"/>
      <c r="J614" s="4"/>
      <c r="K614" s="4"/>
      <c r="L614" s="4"/>
      <c r="M614" s="4"/>
      <c r="N614" s="4"/>
      <c r="O614" s="4"/>
      <c r="P614" s="4"/>
    </row>
    <row r="615" spans="2:16" ht="12.75" customHeight="1">
      <c r="B615" s="15"/>
      <c r="C615" s="24"/>
      <c r="D615" s="24"/>
      <c r="F615" s="3"/>
      <c r="G615" s="4"/>
      <c r="H615" s="4"/>
      <c r="I615" s="4"/>
      <c r="J615" s="4"/>
      <c r="K615" s="4"/>
      <c r="L615" s="4"/>
      <c r="M615" s="4"/>
      <c r="N615" s="4"/>
      <c r="O615" s="4"/>
      <c r="P615" s="4"/>
    </row>
    <row r="616" spans="2:16" ht="12.75" customHeight="1">
      <c r="B616" s="15"/>
      <c r="C616" s="24"/>
      <c r="D616" s="24"/>
      <c r="F616" s="3"/>
      <c r="G616" s="4"/>
      <c r="H616" s="4"/>
      <c r="I616" s="4"/>
      <c r="J616" s="4"/>
      <c r="K616" s="4"/>
      <c r="L616" s="4"/>
      <c r="M616" s="4"/>
      <c r="N616" s="4"/>
      <c r="O616" s="4"/>
      <c r="P616" s="4"/>
    </row>
    <row r="617" spans="2:16" ht="12.75" customHeight="1">
      <c r="B617" s="15"/>
      <c r="C617" s="24"/>
      <c r="D617" s="24"/>
      <c r="F617" s="3"/>
      <c r="G617" s="4"/>
      <c r="H617" s="4"/>
      <c r="I617" s="4"/>
      <c r="J617" s="4"/>
      <c r="K617" s="4"/>
      <c r="L617" s="4"/>
      <c r="M617" s="4"/>
      <c r="N617" s="4"/>
      <c r="O617" s="4"/>
      <c r="P617" s="4"/>
    </row>
    <row r="618" spans="2:16" ht="12.75" customHeight="1">
      <c r="B618" s="15"/>
      <c r="C618" s="24"/>
      <c r="D618" s="24"/>
      <c r="F618" s="3"/>
      <c r="G618" s="4"/>
      <c r="H618" s="4"/>
      <c r="I618" s="4"/>
      <c r="J618" s="4"/>
      <c r="K618" s="4"/>
      <c r="L618" s="4"/>
      <c r="M618" s="4"/>
      <c r="N618" s="4"/>
      <c r="O618" s="4"/>
      <c r="P618" s="4"/>
    </row>
    <row r="619" spans="2:16" ht="12.75" customHeight="1">
      <c r="B619" s="15"/>
      <c r="C619" s="24"/>
      <c r="D619" s="24"/>
      <c r="F619" s="3"/>
      <c r="G619" s="4"/>
      <c r="H619" s="4"/>
      <c r="I619" s="4"/>
      <c r="J619" s="4"/>
      <c r="K619" s="4"/>
      <c r="L619" s="4"/>
      <c r="M619" s="4"/>
      <c r="N619" s="4"/>
      <c r="O619" s="4"/>
      <c r="P619" s="4"/>
    </row>
    <row r="620" spans="2:16" ht="12.75" customHeight="1">
      <c r="B620" s="15"/>
      <c r="C620" s="24"/>
      <c r="D620" s="24"/>
      <c r="F620" s="3"/>
      <c r="G620" s="4"/>
      <c r="H620" s="4"/>
      <c r="I620" s="4"/>
      <c r="J620" s="4"/>
      <c r="K620" s="4"/>
      <c r="L620" s="4"/>
      <c r="M620" s="4"/>
      <c r="N620" s="4"/>
      <c r="O620" s="4"/>
      <c r="P620" s="4"/>
    </row>
    <row r="621" spans="2:16" ht="12.75" customHeight="1">
      <c r="B621" s="15"/>
      <c r="C621" s="24"/>
      <c r="D621" s="24"/>
      <c r="F621" s="3"/>
      <c r="G621" s="4"/>
      <c r="H621" s="4"/>
      <c r="I621" s="4"/>
      <c r="J621" s="4"/>
      <c r="K621" s="4"/>
      <c r="L621" s="4"/>
      <c r="M621" s="4"/>
      <c r="N621" s="4"/>
      <c r="O621" s="4"/>
      <c r="P621" s="4"/>
    </row>
    <row r="622" spans="2:16" ht="12.75" customHeight="1">
      <c r="B622" s="15"/>
      <c r="C622" s="24"/>
      <c r="D622" s="24"/>
      <c r="F622" s="3"/>
      <c r="G622" s="4"/>
      <c r="H622" s="4"/>
      <c r="I622" s="4"/>
      <c r="J622" s="4"/>
      <c r="K622" s="4"/>
      <c r="L622" s="4"/>
      <c r="M622" s="4"/>
      <c r="N622" s="4"/>
      <c r="O622" s="4"/>
      <c r="P622" s="4"/>
    </row>
    <row r="623" spans="2:16" ht="12.75" customHeight="1">
      <c r="B623" s="15"/>
      <c r="C623" s="24"/>
      <c r="D623" s="24"/>
      <c r="F623" s="3"/>
      <c r="G623" s="4"/>
      <c r="H623" s="4"/>
      <c r="I623" s="4"/>
      <c r="J623" s="4"/>
      <c r="K623" s="4"/>
      <c r="L623" s="4"/>
      <c r="M623" s="4"/>
      <c r="N623" s="4"/>
      <c r="O623" s="4"/>
      <c r="P623" s="4"/>
    </row>
    <row r="624" spans="2:16" ht="12.75" customHeight="1">
      <c r="B624" s="15"/>
      <c r="C624" s="24"/>
      <c r="D624" s="24"/>
      <c r="F624" s="3"/>
      <c r="G624" s="4"/>
      <c r="H624" s="4"/>
      <c r="I624" s="4"/>
      <c r="J624" s="4"/>
      <c r="K624" s="4"/>
      <c r="L624" s="4"/>
      <c r="M624" s="4"/>
      <c r="N624" s="4"/>
      <c r="O624" s="4"/>
      <c r="P624" s="4"/>
    </row>
    <row r="625" spans="2:16" ht="12.75" customHeight="1">
      <c r="B625" s="15"/>
      <c r="C625" s="24"/>
      <c r="D625" s="24"/>
      <c r="F625" s="3"/>
      <c r="G625" s="4"/>
      <c r="H625" s="4"/>
      <c r="I625" s="4"/>
      <c r="J625" s="4"/>
      <c r="K625" s="4"/>
      <c r="L625" s="4"/>
      <c r="M625" s="4"/>
      <c r="N625" s="4"/>
      <c r="O625" s="4"/>
      <c r="P625" s="4"/>
    </row>
    <row r="626" spans="2:16" ht="12.75" customHeight="1">
      <c r="B626" s="15"/>
      <c r="C626" s="24"/>
      <c r="D626" s="24"/>
      <c r="F626" s="3"/>
      <c r="G626" s="4"/>
      <c r="H626" s="4"/>
      <c r="I626" s="4"/>
      <c r="J626" s="4"/>
      <c r="K626" s="4"/>
      <c r="L626" s="4"/>
      <c r="M626" s="4"/>
      <c r="N626" s="4"/>
      <c r="O626" s="4"/>
      <c r="P626" s="4"/>
    </row>
    <row r="627" spans="2:16" ht="12.75" customHeight="1">
      <c r="B627" s="15"/>
      <c r="C627" s="24"/>
      <c r="D627" s="24"/>
      <c r="F627" s="3"/>
      <c r="G627" s="4"/>
      <c r="H627" s="4"/>
      <c r="I627" s="4"/>
      <c r="J627" s="4"/>
      <c r="K627" s="4"/>
      <c r="L627" s="4"/>
      <c r="M627" s="4"/>
      <c r="N627" s="4"/>
      <c r="O627" s="4"/>
      <c r="P627" s="4"/>
    </row>
    <row r="628" spans="2:16" ht="12.75" customHeight="1">
      <c r="B628" s="15"/>
      <c r="C628" s="24"/>
      <c r="D628" s="24"/>
      <c r="F628" s="3"/>
      <c r="G628" s="4"/>
      <c r="H628" s="4"/>
      <c r="I628" s="4"/>
      <c r="J628" s="4"/>
      <c r="K628" s="4"/>
      <c r="L628" s="4"/>
      <c r="M628" s="4"/>
      <c r="N628" s="4"/>
      <c r="O628" s="4"/>
      <c r="P628" s="4"/>
    </row>
    <row r="629" spans="2:16" ht="12.75" customHeight="1">
      <c r="B629" s="15"/>
      <c r="C629" s="24"/>
      <c r="D629" s="24"/>
      <c r="F629" s="3"/>
      <c r="G629" s="4"/>
      <c r="H629" s="4"/>
      <c r="I629" s="4"/>
      <c r="J629" s="4"/>
      <c r="K629" s="4"/>
      <c r="L629" s="4"/>
      <c r="M629" s="4"/>
      <c r="N629" s="4"/>
      <c r="O629" s="4"/>
      <c r="P629" s="4"/>
    </row>
    <row r="630" spans="2:16" ht="12.75" customHeight="1">
      <c r="B630" s="15"/>
      <c r="C630" s="24"/>
      <c r="D630" s="24"/>
      <c r="F630" s="3"/>
      <c r="G630" s="4"/>
      <c r="H630" s="4"/>
      <c r="I630" s="4"/>
      <c r="J630" s="4"/>
      <c r="K630" s="4"/>
      <c r="L630" s="4"/>
      <c r="M630" s="4"/>
      <c r="N630" s="4"/>
      <c r="O630" s="4"/>
      <c r="P630" s="4"/>
    </row>
    <row r="631" spans="2:16" ht="12.75" customHeight="1">
      <c r="B631" s="15"/>
      <c r="C631" s="24"/>
      <c r="D631" s="24"/>
      <c r="F631" s="3"/>
      <c r="G631" s="4"/>
      <c r="H631" s="4"/>
      <c r="I631" s="4"/>
      <c r="J631" s="4"/>
      <c r="K631" s="4"/>
      <c r="L631" s="4"/>
      <c r="M631" s="4"/>
      <c r="N631" s="4"/>
      <c r="O631" s="4"/>
      <c r="P631" s="4"/>
    </row>
    <row r="632" spans="2:16" ht="12.75" customHeight="1">
      <c r="B632" s="15"/>
      <c r="C632" s="24"/>
      <c r="D632" s="24"/>
      <c r="F632" s="3"/>
      <c r="G632" s="4"/>
      <c r="H632" s="4"/>
      <c r="I632" s="4"/>
      <c r="J632" s="4"/>
      <c r="K632" s="4"/>
      <c r="L632" s="4"/>
      <c r="M632" s="4"/>
      <c r="N632" s="4"/>
      <c r="O632" s="4"/>
      <c r="P632" s="4"/>
    </row>
    <row r="633" spans="2:16" ht="12.75" customHeight="1">
      <c r="B633" s="15"/>
      <c r="C633" s="24"/>
      <c r="D633" s="24"/>
      <c r="F633" s="3"/>
      <c r="G633" s="4"/>
      <c r="H633" s="4"/>
      <c r="I633" s="4"/>
      <c r="J633" s="4"/>
      <c r="K633" s="4"/>
      <c r="L633" s="4"/>
      <c r="M633" s="4"/>
      <c r="N633" s="4"/>
      <c r="O633" s="4"/>
      <c r="P633" s="4"/>
    </row>
    <row r="634" spans="2:16" ht="12.75" customHeight="1">
      <c r="B634" s="15"/>
      <c r="C634" s="24"/>
      <c r="D634" s="24"/>
      <c r="F634" s="3"/>
      <c r="G634" s="4"/>
      <c r="H634" s="4"/>
      <c r="I634" s="4"/>
      <c r="J634" s="4"/>
      <c r="K634" s="4"/>
      <c r="L634" s="4"/>
      <c r="M634" s="4"/>
      <c r="N634" s="4"/>
      <c r="O634" s="4"/>
      <c r="P634" s="4"/>
    </row>
    <row r="635" spans="2:16" ht="12.75" customHeight="1">
      <c r="B635" s="15"/>
      <c r="C635" s="24"/>
      <c r="D635" s="24"/>
      <c r="F635" s="3"/>
      <c r="G635" s="4"/>
      <c r="H635" s="4"/>
      <c r="I635" s="4"/>
      <c r="J635" s="4"/>
      <c r="K635" s="4"/>
      <c r="L635" s="4"/>
      <c r="M635" s="4"/>
      <c r="N635" s="4"/>
      <c r="O635" s="4"/>
      <c r="P635" s="4"/>
    </row>
    <row r="636" spans="2:16" ht="12.75" customHeight="1">
      <c r="B636" s="15"/>
      <c r="C636" s="24"/>
      <c r="D636" s="24"/>
      <c r="F636" s="3"/>
      <c r="G636" s="4"/>
      <c r="H636" s="4"/>
      <c r="I636" s="4"/>
      <c r="J636" s="4"/>
      <c r="K636" s="4"/>
      <c r="L636" s="4"/>
      <c r="M636" s="4"/>
      <c r="N636" s="4"/>
      <c r="O636" s="4"/>
      <c r="P636" s="4"/>
    </row>
    <row r="637" spans="2:16" ht="12.75" customHeight="1">
      <c r="B637" s="15"/>
      <c r="C637" s="24"/>
      <c r="D637" s="24"/>
      <c r="F637" s="3"/>
      <c r="G637" s="4"/>
      <c r="H637" s="4"/>
      <c r="I637" s="4"/>
      <c r="J637" s="4"/>
      <c r="K637" s="4"/>
      <c r="L637" s="4"/>
      <c r="M637" s="4"/>
      <c r="N637" s="4"/>
      <c r="O637" s="4"/>
      <c r="P637" s="4"/>
    </row>
    <row r="638" spans="2:16" ht="12.75" customHeight="1">
      <c r="B638" s="15"/>
      <c r="C638" s="24"/>
      <c r="D638" s="24"/>
      <c r="F638" s="3"/>
      <c r="G638" s="4"/>
      <c r="H638" s="4"/>
      <c r="I638" s="4"/>
      <c r="J638" s="4"/>
      <c r="K638" s="4"/>
      <c r="L638" s="4"/>
      <c r="M638" s="4"/>
      <c r="N638" s="4"/>
      <c r="O638" s="4"/>
      <c r="P638" s="4"/>
    </row>
    <row r="639" spans="2:16" ht="12.75" customHeight="1">
      <c r="B639" s="15"/>
      <c r="C639" s="24"/>
      <c r="D639" s="24"/>
      <c r="F639" s="3"/>
      <c r="G639" s="4"/>
      <c r="H639" s="4"/>
      <c r="I639" s="4"/>
      <c r="J639" s="4"/>
      <c r="K639" s="4"/>
      <c r="L639" s="4"/>
      <c r="M639" s="4"/>
      <c r="N639" s="4"/>
      <c r="O639" s="4"/>
      <c r="P639" s="4"/>
    </row>
    <row r="640" spans="2:16" ht="12.75" customHeight="1">
      <c r="B640" s="15"/>
      <c r="C640" s="24"/>
      <c r="D640" s="24"/>
      <c r="F640" s="3"/>
      <c r="G640" s="4"/>
      <c r="H640" s="4"/>
      <c r="I640" s="4"/>
      <c r="J640" s="4"/>
      <c r="K640" s="4"/>
      <c r="L640" s="4"/>
      <c r="M640" s="4"/>
      <c r="N640" s="4"/>
      <c r="O640" s="4"/>
      <c r="P640" s="4"/>
    </row>
    <row r="641" spans="2:16" ht="12.75" customHeight="1">
      <c r="B641" s="15"/>
      <c r="C641" s="24"/>
      <c r="D641" s="24"/>
      <c r="F641" s="3"/>
      <c r="G641" s="4"/>
      <c r="H641" s="4"/>
      <c r="I641" s="4"/>
      <c r="J641" s="4"/>
      <c r="K641" s="4"/>
      <c r="L641" s="4"/>
      <c r="M641" s="4"/>
      <c r="N641" s="4"/>
      <c r="O641" s="4"/>
      <c r="P641" s="4"/>
    </row>
    <row r="642" spans="2:16" ht="12.75" customHeight="1">
      <c r="B642" s="15"/>
      <c r="C642" s="24"/>
      <c r="D642" s="24"/>
      <c r="F642" s="3"/>
      <c r="G642" s="4"/>
      <c r="H642" s="4"/>
      <c r="I642" s="4"/>
      <c r="J642" s="4"/>
      <c r="K642" s="4"/>
      <c r="L642" s="4"/>
      <c r="M642" s="4"/>
      <c r="N642" s="4"/>
      <c r="O642" s="4"/>
      <c r="P642" s="4"/>
    </row>
    <row r="643" spans="2:16" ht="12.75" customHeight="1">
      <c r="B643" s="15"/>
      <c r="C643" s="24"/>
      <c r="D643" s="24"/>
      <c r="F643" s="3"/>
      <c r="G643" s="4"/>
      <c r="H643" s="4"/>
      <c r="I643" s="4"/>
      <c r="J643" s="4"/>
      <c r="K643" s="4"/>
      <c r="L643" s="4"/>
      <c r="M643" s="4"/>
      <c r="N643" s="4"/>
      <c r="O643" s="4"/>
      <c r="P643" s="4"/>
    </row>
    <row r="644" spans="2:16" ht="12.75" customHeight="1">
      <c r="B644" s="15"/>
      <c r="C644" s="24"/>
      <c r="D644" s="24"/>
      <c r="F644" s="3"/>
      <c r="G644" s="4"/>
      <c r="H644" s="4"/>
      <c r="I644" s="4"/>
      <c r="J644" s="4"/>
      <c r="K644" s="4"/>
      <c r="L644" s="4"/>
      <c r="M644" s="4"/>
      <c r="N644" s="4"/>
      <c r="O644" s="4"/>
      <c r="P644" s="4"/>
    </row>
    <row r="645" spans="2:16" ht="12.75" customHeight="1">
      <c r="B645" s="15"/>
      <c r="C645" s="24"/>
      <c r="D645" s="24"/>
      <c r="F645" s="3"/>
      <c r="G645" s="4"/>
      <c r="H645" s="4"/>
      <c r="I645" s="4"/>
      <c r="J645" s="4"/>
      <c r="K645" s="4"/>
      <c r="L645" s="4"/>
      <c r="M645" s="4"/>
      <c r="N645" s="4"/>
      <c r="O645" s="4"/>
      <c r="P645" s="4"/>
    </row>
    <row r="646" spans="2:16" ht="12.75" customHeight="1">
      <c r="B646" s="15"/>
      <c r="C646" s="24"/>
      <c r="D646" s="24"/>
      <c r="F646" s="3"/>
      <c r="G646" s="4"/>
      <c r="H646" s="4"/>
      <c r="I646" s="4"/>
      <c r="J646" s="4"/>
      <c r="K646" s="4"/>
      <c r="L646" s="4"/>
      <c r="M646" s="4"/>
      <c r="N646" s="4"/>
      <c r="O646" s="4"/>
      <c r="P646" s="4"/>
    </row>
    <row r="647" spans="2:16" ht="12.75" customHeight="1">
      <c r="B647" s="15"/>
      <c r="C647" s="24"/>
      <c r="D647" s="24"/>
      <c r="F647" s="3"/>
      <c r="G647" s="4"/>
      <c r="H647" s="4"/>
      <c r="I647" s="4"/>
      <c r="J647" s="4"/>
      <c r="K647" s="4"/>
      <c r="L647" s="4"/>
      <c r="M647" s="4"/>
      <c r="N647" s="4"/>
      <c r="O647" s="4"/>
      <c r="P647" s="4"/>
    </row>
    <row r="648" spans="2:16" ht="12.75" customHeight="1">
      <c r="B648" s="15"/>
      <c r="C648" s="24"/>
      <c r="D648" s="24"/>
      <c r="F648" s="3"/>
      <c r="G648" s="4"/>
      <c r="H648" s="4"/>
      <c r="I648" s="4"/>
      <c r="J648" s="4"/>
      <c r="K648" s="4"/>
      <c r="L648" s="4"/>
      <c r="M648" s="4"/>
      <c r="N648" s="4"/>
      <c r="O648" s="4"/>
      <c r="P648" s="4"/>
    </row>
    <row r="649" spans="2:16" ht="12.75" customHeight="1">
      <c r="B649" s="15"/>
      <c r="C649" s="24"/>
      <c r="D649" s="24"/>
      <c r="F649" s="3"/>
      <c r="G649" s="4"/>
      <c r="H649" s="4"/>
      <c r="I649" s="4"/>
      <c r="J649" s="4"/>
      <c r="K649" s="4"/>
      <c r="L649" s="4"/>
      <c r="M649" s="4"/>
      <c r="N649" s="4"/>
      <c r="O649" s="4"/>
      <c r="P649" s="4"/>
    </row>
    <row r="650" spans="2:16" ht="12.75" customHeight="1">
      <c r="B650" s="15"/>
      <c r="C650" s="24"/>
      <c r="D650" s="24"/>
      <c r="F650" s="3"/>
      <c r="G650" s="4"/>
      <c r="H650" s="4"/>
      <c r="I650" s="4"/>
      <c r="J650" s="4"/>
      <c r="K650" s="4"/>
      <c r="L650" s="4"/>
      <c r="M650" s="4"/>
      <c r="N650" s="4"/>
      <c r="O650" s="4"/>
      <c r="P650" s="4"/>
    </row>
    <row r="651" spans="2:16" ht="12.75" customHeight="1">
      <c r="B651" s="15"/>
      <c r="C651" s="24"/>
      <c r="D651" s="24"/>
      <c r="F651" s="3"/>
      <c r="G651" s="4"/>
      <c r="H651" s="4"/>
      <c r="I651" s="4"/>
      <c r="J651" s="4"/>
      <c r="K651" s="4"/>
      <c r="L651" s="4"/>
      <c r="M651" s="4"/>
      <c r="N651" s="4"/>
      <c r="O651" s="4"/>
      <c r="P651" s="4"/>
    </row>
    <row r="652" spans="2:16" ht="12.75" customHeight="1">
      <c r="B652" s="15"/>
      <c r="C652" s="24"/>
      <c r="D652" s="24"/>
      <c r="F652" s="3"/>
      <c r="G652" s="4"/>
      <c r="H652" s="4"/>
      <c r="I652" s="4"/>
      <c r="J652" s="4"/>
      <c r="K652" s="4"/>
      <c r="L652" s="4"/>
      <c r="M652" s="4"/>
      <c r="N652" s="4"/>
      <c r="O652" s="4"/>
      <c r="P652" s="4"/>
    </row>
    <row r="653" spans="2:16" ht="12.75" customHeight="1">
      <c r="B653" s="15"/>
      <c r="C653" s="24"/>
      <c r="D653" s="24"/>
      <c r="F653" s="3"/>
      <c r="G653" s="4"/>
      <c r="H653" s="4"/>
      <c r="I653" s="4"/>
      <c r="J653" s="4"/>
      <c r="K653" s="4"/>
      <c r="L653" s="4"/>
      <c r="M653" s="4"/>
      <c r="N653" s="4"/>
      <c r="O653" s="4"/>
      <c r="P653" s="4"/>
    </row>
    <row r="654" spans="2:16" ht="12.75" customHeight="1">
      <c r="B654" s="15"/>
      <c r="C654" s="24"/>
      <c r="D654" s="24"/>
      <c r="F654" s="3"/>
      <c r="G654" s="4"/>
      <c r="H654" s="4"/>
      <c r="I654" s="4"/>
      <c r="J654" s="4"/>
      <c r="K654" s="4"/>
      <c r="L654" s="4"/>
      <c r="M654" s="4"/>
      <c r="N654" s="4"/>
      <c r="O654" s="4"/>
      <c r="P654" s="4"/>
    </row>
    <row r="655" spans="2:16" ht="12.75" customHeight="1">
      <c r="B655" s="15"/>
      <c r="C655" s="24"/>
      <c r="D655" s="24"/>
      <c r="F655" s="3"/>
      <c r="G655" s="4"/>
      <c r="H655" s="4"/>
      <c r="I655" s="4"/>
      <c r="J655" s="4"/>
      <c r="K655" s="4"/>
      <c r="L655" s="4"/>
      <c r="M655" s="4"/>
      <c r="N655" s="4"/>
      <c r="O655" s="4"/>
      <c r="P655" s="4"/>
    </row>
    <row r="656" spans="2:16" ht="12.75" customHeight="1">
      <c r="B656" s="15"/>
      <c r="C656" s="24"/>
      <c r="D656" s="24"/>
      <c r="F656" s="3"/>
      <c r="G656" s="4"/>
      <c r="H656" s="4"/>
      <c r="I656" s="4"/>
      <c r="J656" s="4"/>
      <c r="K656" s="4"/>
      <c r="L656" s="4"/>
      <c r="M656" s="4"/>
      <c r="N656" s="4"/>
      <c r="O656" s="4"/>
      <c r="P656" s="4"/>
    </row>
    <row r="657" spans="2:16" ht="12.75" customHeight="1">
      <c r="B657" s="15"/>
      <c r="C657" s="24"/>
      <c r="D657" s="24"/>
      <c r="F657" s="3"/>
      <c r="G657" s="4"/>
      <c r="H657" s="4"/>
      <c r="I657" s="4"/>
      <c r="J657" s="4"/>
      <c r="K657" s="4"/>
      <c r="L657" s="4"/>
      <c r="M657" s="4"/>
      <c r="N657" s="4"/>
      <c r="O657" s="4"/>
      <c r="P657" s="4"/>
    </row>
    <row r="658" spans="2:16" ht="12.75" customHeight="1">
      <c r="B658" s="15"/>
      <c r="C658" s="24"/>
      <c r="D658" s="24"/>
      <c r="F658" s="3"/>
      <c r="G658" s="4"/>
      <c r="H658" s="4"/>
      <c r="I658" s="4"/>
      <c r="J658" s="4"/>
      <c r="K658" s="4"/>
      <c r="L658" s="4"/>
      <c r="M658" s="4"/>
      <c r="N658" s="4"/>
      <c r="O658" s="4"/>
      <c r="P658" s="4"/>
    </row>
    <row r="659" spans="2:16" ht="12.75" customHeight="1">
      <c r="B659" s="15"/>
      <c r="C659" s="24"/>
      <c r="D659" s="24"/>
      <c r="F659" s="3"/>
      <c r="G659" s="4"/>
      <c r="H659" s="4"/>
      <c r="I659" s="4"/>
      <c r="J659" s="4"/>
      <c r="K659" s="4"/>
      <c r="L659" s="4"/>
      <c r="M659" s="4"/>
      <c r="N659" s="4"/>
      <c r="O659" s="4"/>
      <c r="P659" s="4"/>
    </row>
    <row r="660" spans="2:16" ht="12.75" customHeight="1">
      <c r="B660" s="15"/>
      <c r="C660" s="24"/>
      <c r="D660" s="24"/>
      <c r="F660" s="3"/>
      <c r="G660" s="4"/>
      <c r="H660" s="4"/>
      <c r="I660" s="4"/>
      <c r="J660" s="4"/>
      <c r="K660" s="4"/>
      <c r="L660" s="4"/>
      <c r="M660" s="4"/>
      <c r="N660" s="4"/>
      <c r="O660" s="4"/>
      <c r="P660" s="4"/>
    </row>
    <row r="661" spans="2:16" ht="12.75" customHeight="1">
      <c r="B661" s="15"/>
      <c r="C661" s="24"/>
      <c r="D661" s="24"/>
      <c r="F661" s="3"/>
      <c r="G661" s="4"/>
      <c r="H661" s="4"/>
      <c r="I661" s="4"/>
      <c r="J661" s="4"/>
      <c r="K661" s="4"/>
      <c r="L661" s="4"/>
      <c r="M661" s="4"/>
      <c r="N661" s="4"/>
      <c r="O661" s="4"/>
      <c r="P661" s="4"/>
    </row>
    <row r="662" spans="2:16" ht="12.75" customHeight="1">
      <c r="B662" s="15"/>
      <c r="C662" s="24"/>
      <c r="D662" s="24"/>
      <c r="F662" s="3"/>
      <c r="G662" s="4"/>
      <c r="H662" s="4"/>
      <c r="I662" s="4"/>
      <c r="J662" s="4"/>
      <c r="K662" s="4"/>
      <c r="L662" s="4"/>
      <c r="M662" s="4"/>
      <c r="N662" s="4"/>
      <c r="O662" s="4"/>
      <c r="P662" s="4"/>
    </row>
    <row r="663" spans="2:16" ht="12.75" customHeight="1">
      <c r="B663" s="15"/>
      <c r="C663" s="24"/>
      <c r="D663" s="24"/>
      <c r="F663" s="3"/>
      <c r="G663" s="4"/>
      <c r="H663" s="4"/>
      <c r="I663" s="4"/>
      <c r="J663" s="4"/>
      <c r="K663" s="4"/>
      <c r="L663" s="4"/>
      <c r="M663" s="4"/>
      <c r="N663" s="4"/>
      <c r="O663" s="4"/>
      <c r="P663" s="4"/>
    </row>
    <row r="664" spans="2:16" ht="12.75" customHeight="1">
      <c r="B664" s="15"/>
      <c r="C664" s="24"/>
      <c r="D664" s="24"/>
      <c r="F664" s="3"/>
      <c r="G664" s="4"/>
      <c r="H664" s="4"/>
      <c r="I664" s="4"/>
      <c r="J664" s="4"/>
      <c r="K664" s="4"/>
      <c r="L664" s="4"/>
      <c r="M664" s="4"/>
      <c r="N664" s="4"/>
      <c r="O664" s="4"/>
      <c r="P664" s="4"/>
    </row>
    <row r="665" spans="2:16" ht="12.75" customHeight="1">
      <c r="B665" s="15"/>
      <c r="C665" s="24"/>
      <c r="D665" s="24"/>
      <c r="F665" s="3"/>
      <c r="G665" s="4"/>
      <c r="H665" s="4"/>
      <c r="I665" s="4"/>
      <c r="J665" s="4"/>
      <c r="K665" s="4"/>
      <c r="L665" s="4"/>
      <c r="M665" s="4"/>
      <c r="N665" s="4"/>
      <c r="O665" s="4"/>
      <c r="P665" s="4"/>
    </row>
    <row r="666" spans="2:16" ht="12.75" customHeight="1">
      <c r="B666" s="15"/>
      <c r="C666" s="24"/>
      <c r="D666" s="24"/>
      <c r="F666" s="3"/>
      <c r="G666" s="4"/>
      <c r="H666" s="4"/>
      <c r="I666" s="4"/>
      <c r="J666" s="4"/>
      <c r="K666" s="4"/>
      <c r="L666" s="4"/>
      <c r="M666" s="4"/>
      <c r="N666" s="4"/>
      <c r="O666" s="4"/>
      <c r="P666" s="4"/>
    </row>
    <row r="667" spans="2:16" ht="12.75" customHeight="1">
      <c r="B667" s="15"/>
      <c r="C667" s="24"/>
      <c r="D667" s="24"/>
      <c r="F667" s="3"/>
      <c r="G667" s="4"/>
      <c r="H667" s="4"/>
      <c r="I667" s="4"/>
      <c r="J667" s="4"/>
      <c r="K667" s="4"/>
      <c r="L667" s="4"/>
      <c r="M667" s="4"/>
      <c r="N667" s="4"/>
      <c r="O667" s="4"/>
      <c r="P667" s="4"/>
    </row>
    <row r="668" spans="2:16" ht="12.75" customHeight="1">
      <c r="B668" s="15"/>
      <c r="C668" s="24"/>
      <c r="D668" s="24"/>
      <c r="F668" s="3"/>
      <c r="G668" s="4"/>
      <c r="H668" s="4"/>
      <c r="I668" s="4"/>
      <c r="J668" s="4"/>
      <c r="K668" s="4"/>
      <c r="L668" s="4"/>
      <c r="M668" s="4"/>
      <c r="N668" s="4"/>
      <c r="O668" s="4"/>
      <c r="P668" s="4"/>
    </row>
    <row r="669" spans="2:16" ht="12.75" customHeight="1">
      <c r="B669" s="15"/>
      <c r="C669" s="24"/>
      <c r="D669" s="24"/>
      <c r="F669" s="3"/>
      <c r="G669" s="4"/>
      <c r="H669" s="4"/>
      <c r="I669" s="4"/>
      <c r="J669" s="4"/>
      <c r="K669" s="4"/>
      <c r="L669" s="4"/>
      <c r="M669" s="4"/>
      <c r="N669" s="4"/>
      <c r="O669" s="4"/>
      <c r="P669" s="4"/>
    </row>
    <row r="670" spans="2:16" ht="12.75" customHeight="1">
      <c r="B670" s="15"/>
      <c r="C670" s="24"/>
      <c r="D670" s="24"/>
      <c r="F670" s="3"/>
      <c r="G670" s="4"/>
      <c r="H670" s="4"/>
      <c r="I670" s="4"/>
      <c r="J670" s="4"/>
      <c r="K670" s="4"/>
      <c r="L670" s="4"/>
      <c r="M670" s="4"/>
      <c r="N670" s="4"/>
      <c r="O670" s="4"/>
      <c r="P670" s="4"/>
    </row>
    <row r="671" spans="2:16" ht="12.75" customHeight="1">
      <c r="B671" s="15"/>
      <c r="C671" s="24"/>
      <c r="D671" s="24"/>
      <c r="F671" s="3"/>
      <c r="G671" s="4"/>
      <c r="H671" s="4"/>
      <c r="I671" s="4"/>
      <c r="J671" s="4"/>
      <c r="K671" s="4"/>
      <c r="L671" s="4"/>
      <c r="M671" s="4"/>
      <c r="N671" s="4"/>
      <c r="O671" s="4"/>
      <c r="P671" s="4"/>
    </row>
    <row r="672" spans="2:16" ht="12.75" customHeight="1">
      <c r="B672" s="15"/>
      <c r="C672" s="24"/>
      <c r="D672" s="24"/>
      <c r="F672" s="3"/>
      <c r="G672" s="4"/>
      <c r="H672" s="4"/>
      <c r="I672" s="4"/>
      <c r="J672" s="4"/>
      <c r="K672" s="4"/>
      <c r="L672" s="4"/>
      <c r="M672" s="4"/>
      <c r="N672" s="4"/>
      <c r="O672" s="4"/>
      <c r="P672" s="4"/>
    </row>
    <row r="673" spans="2:16" ht="12.75" customHeight="1">
      <c r="B673" s="15"/>
      <c r="C673" s="24"/>
      <c r="D673" s="24"/>
      <c r="F673" s="3"/>
      <c r="G673" s="4"/>
      <c r="H673" s="4"/>
      <c r="I673" s="4"/>
      <c r="J673" s="4"/>
      <c r="K673" s="4"/>
      <c r="L673" s="4"/>
      <c r="M673" s="4"/>
      <c r="N673" s="4"/>
      <c r="O673" s="4"/>
      <c r="P673" s="4"/>
    </row>
    <row r="674" spans="2:16" ht="12.75" customHeight="1">
      <c r="B674" s="15"/>
      <c r="C674" s="24"/>
      <c r="D674" s="24"/>
      <c r="F674" s="3"/>
      <c r="G674" s="4"/>
      <c r="H674" s="4"/>
      <c r="I674" s="4"/>
      <c r="J674" s="4"/>
      <c r="K674" s="4"/>
      <c r="L674" s="4"/>
      <c r="M674" s="4"/>
      <c r="N674" s="4"/>
      <c r="O674" s="4"/>
      <c r="P674" s="4"/>
    </row>
    <row r="675" spans="2:16" ht="12.75" customHeight="1">
      <c r="B675" s="15"/>
      <c r="C675" s="24"/>
      <c r="D675" s="24"/>
      <c r="F675" s="3"/>
      <c r="G675" s="4"/>
      <c r="H675" s="4"/>
      <c r="I675" s="4"/>
      <c r="J675" s="4"/>
      <c r="K675" s="4"/>
      <c r="L675" s="4"/>
      <c r="M675" s="4"/>
      <c r="N675" s="4"/>
      <c r="O675" s="4"/>
      <c r="P675" s="4"/>
    </row>
    <row r="676" spans="2:16" ht="12.75" customHeight="1">
      <c r="B676" s="15"/>
      <c r="C676" s="24"/>
      <c r="D676" s="24"/>
      <c r="F676" s="3"/>
      <c r="G676" s="4"/>
      <c r="H676" s="4"/>
      <c r="I676" s="4"/>
      <c r="J676" s="4"/>
      <c r="K676" s="4"/>
      <c r="L676" s="4"/>
      <c r="M676" s="4"/>
      <c r="N676" s="4"/>
      <c r="O676" s="4"/>
      <c r="P676" s="4"/>
    </row>
    <row r="677" spans="2:16" ht="12.75" customHeight="1">
      <c r="B677" s="15"/>
      <c r="C677" s="24"/>
      <c r="D677" s="24"/>
      <c r="F677" s="3"/>
      <c r="G677" s="4"/>
      <c r="H677" s="4"/>
      <c r="I677" s="4"/>
      <c r="J677" s="4"/>
      <c r="K677" s="4"/>
      <c r="L677" s="4"/>
      <c r="M677" s="4"/>
      <c r="N677" s="4"/>
      <c r="O677" s="4"/>
      <c r="P677" s="4"/>
    </row>
    <row r="678" spans="2:16" ht="12.75" customHeight="1">
      <c r="B678" s="15"/>
      <c r="C678" s="24"/>
      <c r="D678" s="24"/>
      <c r="F678" s="3"/>
      <c r="G678" s="4"/>
      <c r="H678" s="4"/>
      <c r="I678" s="4"/>
      <c r="J678" s="4"/>
      <c r="K678" s="4"/>
      <c r="L678" s="4"/>
      <c r="M678" s="4"/>
      <c r="N678" s="4"/>
      <c r="O678" s="4"/>
      <c r="P678" s="4"/>
    </row>
    <row r="679" spans="2:16" ht="12.75" customHeight="1">
      <c r="B679" s="15"/>
      <c r="C679" s="24"/>
      <c r="D679" s="24"/>
      <c r="F679" s="3"/>
      <c r="G679" s="4"/>
      <c r="H679" s="4"/>
      <c r="I679" s="4"/>
      <c r="J679" s="4"/>
      <c r="K679" s="4"/>
      <c r="L679" s="4"/>
      <c r="M679" s="4"/>
      <c r="N679" s="4"/>
      <c r="O679" s="4"/>
      <c r="P679" s="4"/>
    </row>
    <row r="680" spans="2:16" ht="12.75" customHeight="1">
      <c r="B680" s="15"/>
      <c r="C680" s="24"/>
      <c r="D680" s="24"/>
      <c r="F680" s="3"/>
      <c r="G680" s="4"/>
      <c r="H680" s="4"/>
      <c r="I680" s="4"/>
      <c r="J680" s="4"/>
      <c r="K680" s="4"/>
      <c r="L680" s="4"/>
      <c r="M680" s="4"/>
      <c r="N680" s="4"/>
      <c r="O680" s="4"/>
      <c r="P680" s="4"/>
    </row>
    <row r="681" spans="2:16" ht="12.75" customHeight="1">
      <c r="B681" s="15"/>
      <c r="C681" s="24"/>
      <c r="D681" s="24"/>
      <c r="F681" s="3"/>
      <c r="G681" s="4"/>
      <c r="H681" s="4"/>
      <c r="I681" s="4"/>
      <c r="J681" s="4"/>
      <c r="K681" s="4"/>
      <c r="L681" s="4"/>
      <c r="M681" s="4"/>
      <c r="N681" s="4"/>
      <c r="O681" s="4"/>
      <c r="P681" s="4"/>
    </row>
    <row r="682" spans="2:16" ht="12.75" customHeight="1">
      <c r="B682" s="15"/>
      <c r="C682" s="24"/>
      <c r="D682" s="24"/>
      <c r="F682" s="3"/>
      <c r="G682" s="4"/>
      <c r="H682" s="4"/>
      <c r="I682" s="4"/>
      <c r="J682" s="4"/>
      <c r="K682" s="4"/>
      <c r="L682" s="4"/>
      <c r="M682" s="4"/>
      <c r="N682" s="4"/>
      <c r="O682" s="4"/>
      <c r="P682" s="4"/>
    </row>
    <row r="683" spans="2:16" ht="12.75" customHeight="1">
      <c r="B683" s="15"/>
      <c r="C683" s="24"/>
      <c r="D683" s="24"/>
      <c r="F683" s="3"/>
      <c r="G683" s="4"/>
      <c r="H683" s="4"/>
      <c r="I683" s="4"/>
      <c r="J683" s="4"/>
      <c r="K683" s="4"/>
      <c r="L683" s="4"/>
      <c r="M683" s="4"/>
      <c r="N683" s="4"/>
      <c r="O683" s="4"/>
      <c r="P683" s="4"/>
    </row>
    <row r="684" spans="2:16" ht="12.75" customHeight="1">
      <c r="B684" s="15"/>
      <c r="C684" s="24"/>
      <c r="D684" s="24"/>
      <c r="F684" s="3"/>
      <c r="G684" s="4"/>
      <c r="H684" s="4"/>
      <c r="I684" s="4"/>
      <c r="J684" s="4"/>
      <c r="K684" s="4"/>
      <c r="L684" s="4"/>
      <c r="M684" s="4"/>
      <c r="N684" s="4"/>
      <c r="O684" s="4"/>
      <c r="P684" s="4"/>
    </row>
    <row r="685" spans="2:16" ht="12.75" customHeight="1">
      <c r="B685" s="15"/>
      <c r="C685" s="24"/>
      <c r="D685" s="24"/>
      <c r="F685" s="3"/>
      <c r="G685" s="4"/>
      <c r="H685" s="4"/>
      <c r="I685" s="4"/>
      <c r="J685" s="4"/>
      <c r="K685" s="4"/>
      <c r="L685" s="4"/>
      <c r="M685" s="4"/>
      <c r="N685" s="4"/>
      <c r="O685" s="4"/>
      <c r="P685" s="4"/>
    </row>
    <row r="686" spans="2:16" ht="12.75" customHeight="1">
      <c r="B686" s="15"/>
      <c r="C686" s="24"/>
      <c r="D686" s="24"/>
      <c r="F686" s="3"/>
      <c r="G686" s="4"/>
      <c r="H686" s="4"/>
      <c r="I686" s="4"/>
      <c r="J686" s="4"/>
      <c r="K686" s="4"/>
      <c r="L686" s="4"/>
      <c r="M686" s="4"/>
      <c r="N686" s="4"/>
      <c r="O686" s="4"/>
      <c r="P686" s="4"/>
    </row>
    <row r="687" spans="2:16" ht="12.75" customHeight="1">
      <c r="B687" s="15"/>
      <c r="C687" s="24"/>
      <c r="D687" s="24"/>
      <c r="F687" s="3"/>
      <c r="G687" s="4"/>
      <c r="H687" s="4"/>
      <c r="I687" s="4"/>
      <c r="J687" s="4"/>
      <c r="K687" s="4"/>
      <c r="L687" s="4"/>
      <c r="M687" s="4"/>
      <c r="N687" s="4"/>
      <c r="O687" s="4"/>
      <c r="P687" s="4"/>
    </row>
    <row r="688" spans="2:16" ht="12.75" customHeight="1">
      <c r="B688" s="15"/>
      <c r="C688" s="24"/>
      <c r="D688" s="24"/>
      <c r="F688" s="3"/>
      <c r="G688" s="4"/>
      <c r="H688" s="4"/>
      <c r="I688" s="4"/>
      <c r="J688" s="4"/>
      <c r="K688" s="4"/>
      <c r="L688" s="4"/>
      <c r="M688" s="4"/>
      <c r="N688" s="4"/>
      <c r="O688" s="4"/>
      <c r="P688" s="4"/>
    </row>
    <row r="689" spans="2:16" ht="12.75" customHeight="1">
      <c r="B689" s="15"/>
      <c r="C689" s="24"/>
      <c r="D689" s="24"/>
      <c r="F689" s="3"/>
      <c r="G689" s="4"/>
      <c r="H689" s="4"/>
      <c r="I689" s="4"/>
      <c r="J689" s="4"/>
      <c r="K689" s="4"/>
      <c r="L689" s="4"/>
      <c r="M689" s="4"/>
      <c r="N689" s="4"/>
      <c r="O689" s="4"/>
      <c r="P689" s="4"/>
    </row>
    <row r="690" spans="2:16" ht="12.75" customHeight="1">
      <c r="B690" s="15"/>
      <c r="C690" s="24"/>
      <c r="D690" s="24"/>
      <c r="F690" s="3"/>
      <c r="G690" s="4"/>
      <c r="H690" s="4"/>
      <c r="I690" s="4"/>
      <c r="J690" s="4"/>
      <c r="K690" s="4"/>
      <c r="L690" s="4"/>
      <c r="M690" s="4"/>
      <c r="N690" s="4"/>
      <c r="O690" s="4"/>
      <c r="P690" s="4"/>
    </row>
    <row r="691" spans="2:16" ht="12.75" customHeight="1">
      <c r="B691" s="15"/>
      <c r="C691" s="24"/>
      <c r="D691" s="24"/>
      <c r="F691" s="3"/>
      <c r="G691" s="4"/>
      <c r="H691" s="4"/>
      <c r="I691" s="4"/>
      <c r="J691" s="4"/>
      <c r="K691" s="4"/>
      <c r="L691" s="4"/>
      <c r="M691" s="4"/>
      <c r="N691" s="4"/>
      <c r="O691" s="4"/>
      <c r="P691" s="4"/>
    </row>
    <row r="692" spans="2:16" ht="12.75" customHeight="1">
      <c r="B692" s="15"/>
      <c r="C692" s="24"/>
      <c r="D692" s="24"/>
      <c r="F692" s="3"/>
      <c r="G692" s="4"/>
      <c r="H692" s="4"/>
      <c r="I692" s="4"/>
      <c r="J692" s="4"/>
      <c r="K692" s="4"/>
      <c r="L692" s="4"/>
      <c r="M692" s="4"/>
      <c r="N692" s="4"/>
      <c r="O692" s="4"/>
      <c r="P692" s="4"/>
    </row>
    <row r="693" spans="2:16" ht="12.75" customHeight="1">
      <c r="B693" s="15"/>
      <c r="C693" s="24"/>
      <c r="D693" s="24"/>
      <c r="F693" s="3"/>
      <c r="G693" s="4"/>
      <c r="H693" s="4"/>
      <c r="I693" s="4"/>
      <c r="J693" s="4"/>
      <c r="K693" s="4"/>
      <c r="L693" s="4"/>
      <c r="M693" s="4"/>
      <c r="N693" s="4"/>
      <c r="O693" s="4"/>
      <c r="P693" s="4"/>
    </row>
    <row r="694" spans="2:16" ht="12.75" customHeight="1">
      <c r="B694" s="15"/>
      <c r="C694" s="24"/>
      <c r="D694" s="24"/>
      <c r="F694" s="3"/>
      <c r="G694" s="4"/>
      <c r="H694" s="4"/>
      <c r="I694" s="4"/>
      <c r="J694" s="4"/>
      <c r="K694" s="4"/>
      <c r="L694" s="4"/>
      <c r="M694" s="4"/>
      <c r="N694" s="4"/>
      <c r="O694" s="4"/>
      <c r="P694" s="4"/>
    </row>
    <row r="695" spans="2:16" ht="12.75" customHeight="1">
      <c r="B695" s="15"/>
      <c r="C695" s="24"/>
      <c r="D695" s="24"/>
      <c r="F695" s="3"/>
      <c r="G695" s="4"/>
      <c r="H695" s="4"/>
      <c r="I695" s="4"/>
      <c r="J695" s="4"/>
      <c r="K695" s="4"/>
      <c r="L695" s="4"/>
      <c r="M695" s="4"/>
      <c r="N695" s="4"/>
      <c r="O695" s="4"/>
      <c r="P695" s="4"/>
    </row>
    <row r="696" spans="2:16" ht="12.75" customHeight="1">
      <c r="B696" s="15"/>
      <c r="C696" s="24"/>
      <c r="D696" s="24"/>
      <c r="F696" s="3"/>
      <c r="G696" s="4"/>
      <c r="H696" s="4"/>
      <c r="I696" s="4"/>
      <c r="J696" s="4"/>
      <c r="K696" s="4"/>
      <c r="L696" s="4"/>
      <c r="M696" s="4"/>
      <c r="N696" s="4"/>
      <c r="O696" s="4"/>
      <c r="P696" s="4"/>
    </row>
    <row r="697" spans="2:16" ht="12.75" customHeight="1">
      <c r="B697" s="15"/>
      <c r="C697" s="24"/>
      <c r="D697" s="24"/>
      <c r="F697" s="3"/>
      <c r="G697" s="4"/>
      <c r="H697" s="4"/>
      <c r="I697" s="4"/>
      <c r="J697" s="4"/>
      <c r="K697" s="4"/>
      <c r="L697" s="4"/>
      <c r="M697" s="4"/>
      <c r="N697" s="4"/>
      <c r="O697" s="4"/>
      <c r="P697" s="4"/>
    </row>
    <row r="698" spans="2:16" ht="12.75" customHeight="1">
      <c r="B698" s="15"/>
      <c r="C698" s="24"/>
      <c r="D698" s="24"/>
      <c r="F698" s="3"/>
      <c r="G698" s="4"/>
      <c r="H698" s="4"/>
      <c r="I698" s="4"/>
      <c r="J698" s="4"/>
      <c r="K698" s="4"/>
      <c r="L698" s="4"/>
      <c r="M698" s="4"/>
      <c r="N698" s="4"/>
      <c r="O698" s="4"/>
      <c r="P698" s="4"/>
    </row>
    <row r="699" spans="2:16" ht="12.75" customHeight="1">
      <c r="B699" s="15"/>
      <c r="C699" s="24"/>
      <c r="D699" s="24"/>
      <c r="F699" s="3"/>
      <c r="G699" s="4"/>
      <c r="H699" s="4"/>
      <c r="I699" s="4"/>
      <c r="J699" s="4"/>
      <c r="K699" s="4"/>
      <c r="L699" s="4"/>
      <c r="M699" s="4"/>
      <c r="N699" s="4"/>
      <c r="O699" s="4"/>
      <c r="P699" s="4"/>
    </row>
    <row r="700" spans="2:16" ht="12.75" customHeight="1">
      <c r="B700" s="15"/>
      <c r="C700" s="24"/>
      <c r="D700" s="24"/>
      <c r="F700" s="3"/>
      <c r="G700" s="4"/>
      <c r="H700" s="4"/>
      <c r="I700" s="4"/>
      <c r="J700" s="4"/>
      <c r="K700" s="4"/>
      <c r="L700" s="4"/>
      <c r="M700" s="4"/>
      <c r="N700" s="4"/>
      <c r="O700" s="4"/>
      <c r="P700" s="4"/>
    </row>
    <row r="701" spans="2:16" ht="12.75" customHeight="1">
      <c r="B701" s="15"/>
      <c r="C701" s="24"/>
      <c r="D701" s="24"/>
      <c r="F701" s="3"/>
      <c r="G701" s="4"/>
      <c r="H701" s="4"/>
      <c r="I701" s="4"/>
      <c r="J701" s="4"/>
      <c r="K701" s="4"/>
      <c r="L701" s="4"/>
      <c r="M701" s="4"/>
      <c r="N701" s="4"/>
      <c r="O701" s="4"/>
      <c r="P701" s="4"/>
    </row>
    <row r="702" spans="2:16" ht="12.75" customHeight="1">
      <c r="B702" s="15"/>
      <c r="C702" s="24"/>
      <c r="D702" s="24"/>
      <c r="F702" s="3"/>
      <c r="G702" s="4"/>
      <c r="H702" s="4"/>
      <c r="I702" s="4"/>
      <c r="J702" s="4"/>
      <c r="K702" s="4"/>
      <c r="L702" s="4"/>
      <c r="M702" s="4"/>
      <c r="N702" s="4"/>
      <c r="O702" s="4"/>
      <c r="P702" s="4"/>
    </row>
    <row r="703" spans="2:16" ht="12.75" customHeight="1">
      <c r="B703" s="15"/>
      <c r="C703" s="24"/>
      <c r="D703" s="24"/>
      <c r="F703" s="3"/>
      <c r="G703" s="4"/>
      <c r="H703" s="4"/>
      <c r="I703" s="4"/>
      <c r="J703" s="4"/>
      <c r="K703" s="4"/>
      <c r="L703" s="4"/>
      <c r="M703" s="4"/>
      <c r="N703" s="4"/>
      <c r="O703" s="4"/>
      <c r="P703" s="4"/>
    </row>
    <row r="704" spans="2:16" ht="12.75" customHeight="1">
      <c r="B704" s="15"/>
      <c r="C704" s="24"/>
      <c r="D704" s="24"/>
      <c r="F704" s="3"/>
      <c r="G704" s="4"/>
      <c r="H704" s="4"/>
      <c r="I704" s="4"/>
      <c r="J704" s="4"/>
      <c r="K704" s="4"/>
      <c r="L704" s="4"/>
      <c r="M704" s="4"/>
      <c r="N704" s="4"/>
      <c r="O704" s="4"/>
      <c r="P704" s="4"/>
    </row>
    <row r="705" spans="2:16" ht="12.75" customHeight="1">
      <c r="B705" s="15"/>
      <c r="C705" s="24"/>
      <c r="D705" s="24"/>
      <c r="F705" s="3"/>
      <c r="G705" s="4"/>
      <c r="H705" s="4"/>
      <c r="I705" s="4"/>
      <c r="J705" s="4"/>
      <c r="K705" s="4"/>
      <c r="L705" s="4"/>
      <c r="M705" s="4"/>
      <c r="N705" s="4"/>
      <c r="O705" s="4"/>
      <c r="P705" s="4"/>
    </row>
    <row r="706" spans="2:16" ht="12.75" customHeight="1">
      <c r="B706" s="15"/>
      <c r="C706" s="24"/>
      <c r="D706" s="24"/>
      <c r="F706" s="3"/>
      <c r="G706" s="4"/>
      <c r="H706" s="4"/>
      <c r="I706" s="4"/>
      <c r="J706" s="4"/>
      <c r="K706" s="4"/>
      <c r="L706" s="4"/>
      <c r="M706" s="4"/>
      <c r="N706" s="4"/>
      <c r="O706" s="4"/>
      <c r="P706" s="4"/>
    </row>
    <row r="707" spans="2:16" ht="12.75" customHeight="1">
      <c r="B707" s="15"/>
      <c r="C707" s="24"/>
      <c r="D707" s="24"/>
      <c r="F707" s="3"/>
      <c r="G707" s="4"/>
      <c r="H707" s="4"/>
      <c r="I707" s="4"/>
      <c r="J707" s="4"/>
      <c r="K707" s="4"/>
      <c r="L707" s="4"/>
      <c r="M707" s="4"/>
      <c r="N707" s="4"/>
      <c r="O707" s="4"/>
      <c r="P707" s="4"/>
    </row>
    <row r="708" spans="2:16" ht="12.75" customHeight="1">
      <c r="B708" s="15"/>
      <c r="C708" s="24"/>
      <c r="D708" s="24"/>
      <c r="F708" s="3"/>
      <c r="G708" s="4"/>
      <c r="H708" s="4"/>
      <c r="I708" s="4"/>
      <c r="J708" s="4"/>
      <c r="K708" s="4"/>
      <c r="L708" s="4"/>
      <c r="M708" s="4"/>
      <c r="N708" s="4"/>
      <c r="O708" s="4"/>
      <c r="P708" s="4"/>
    </row>
    <row r="709" spans="2:16" ht="12.75" customHeight="1">
      <c r="B709" s="15"/>
      <c r="C709" s="24"/>
      <c r="D709" s="24"/>
      <c r="F709" s="3"/>
      <c r="G709" s="4"/>
      <c r="H709" s="4"/>
      <c r="I709" s="4"/>
      <c r="J709" s="4"/>
      <c r="K709" s="4"/>
      <c r="L709" s="4"/>
      <c r="M709" s="4"/>
      <c r="N709" s="4"/>
      <c r="O709" s="4"/>
      <c r="P709" s="4"/>
    </row>
    <row r="710" spans="2:16" ht="12.75" customHeight="1">
      <c r="B710" s="15"/>
      <c r="C710" s="24"/>
      <c r="D710" s="24"/>
      <c r="F710" s="3"/>
      <c r="G710" s="4"/>
      <c r="H710" s="4"/>
      <c r="I710" s="4"/>
      <c r="J710" s="4"/>
      <c r="K710" s="4"/>
      <c r="L710" s="4"/>
      <c r="M710" s="4"/>
      <c r="N710" s="4"/>
      <c r="O710" s="4"/>
      <c r="P710" s="4"/>
    </row>
    <row r="711" spans="2:16" ht="12.75" customHeight="1">
      <c r="B711" s="15"/>
      <c r="C711" s="24"/>
      <c r="D711" s="24"/>
      <c r="F711" s="3"/>
      <c r="G711" s="4"/>
      <c r="H711" s="4"/>
      <c r="I711" s="4"/>
      <c r="J711" s="4"/>
      <c r="K711" s="4"/>
      <c r="L711" s="4"/>
      <c r="M711" s="4"/>
      <c r="N711" s="4"/>
      <c r="O711" s="4"/>
      <c r="P711" s="4"/>
    </row>
    <row r="712" spans="2:16" ht="12.75" customHeight="1">
      <c r="B712" s="15"/>
      <c r="C712" s="24"/>
      <c r="D712" s="24"/>
      <c r="F712" s="3"/>
      <c r="G712" s="4"/>
      <c r="H712" s="4"/>
      <c r="I712" s="4"/>
      <c r="J712" s="4"/>
      <c r="K712" s="4"/>
      <c r="L712" s="4"/>
      <c r="M712" s="4"/>
      <c r="N712" s="4"/>
      <c r="O712" s="4"/>
      <c r="P712" s="4"/>
    </row>
    <row r="713" spans="2:16" ht="12.75" customHeight="1">
      <c r="B713" s="15"/>
      <c r="C713" s="24"/>
      <c r="D713" s="24"/>
      <c r="F713" s="3"/>
      <c r="G713" s="4"/>
      <c r="H713" s="4"/>
      <c r="I713" s="4"/>
      <c r="J713" s="4"/>
      <c r="K713" s="4"/>
      <c r="L713" s="4"/>
      <c r="M713" s="4"/>
      <c r="N713" s="4"/>
      <c r="O713" s="4"/>
      <c r="P713" s="4"/>
    </row>
    <row r="714" spans="2:16" ht="12.75" customHeight="1">
      <c r="B714" s="15"/>
      <c r="C714" s="24"/>
      <c r="D714" s="24"/>
      <c r="F714" s="3"/>
      <c r="G714" s="4"/>
      <c r="H714" s="4"/>
      <c r="I714" s="4"/>
      <c r="J714" s="4"/>
      <c r="K714" s="4"/>
      <c r="L714" s="4"/>
      <c r="M714" s="4"/>
      <c r="N714" s="4"/>
      <c r="O714" s="4"/>
      <c r="P714" s="4"/>
    </row>
    <row r="715" spans="2:16" ht="12.75" customHeight="1">
      <c r="B715" s="15"/>
      <c r="C715" s="24"/>
      <c r="D715" s="24"/>
      <c r="F715" s="3"/>
      <c r="G715" s="4"/>
      <c r="H715" s="4"/>
      <c r="I715" s="4"/>
      <c r="J715" s="4"/>
      <c r="K715" s="4"/>
      <c r="L715" s="4"/>
      <c r="M715" s="4"/>
      <c r="N715" s="4"/>
      <c r="O715" s="4"/>
      <c r="P715" s="4"/>
    </row>
    <row r="716" spans="2:16" ht="12.75" customHeight="1">
      <c r="B716" s="15"/>
      <c r="C716" s="24"/>
      <c r="D716" s="24"/>
      <c r="F716" s="3"/>
      <c r="G716" s="4"/>
      <c r="H716" s="4"/>
      <c r="I716" s="4"/>
      <c r="J716" s="4"/>
      <c r="K716" s="4"/>
      <c r="L716" s="4"/>
      <c r="M716" s="4"/>
      <c r="N716" s="4"/>
      <c r="O716" s="4"/>
      <c r="P716" s="4"/>
    </row>
    <row r="717" spans="2:16" ht="12.75" customHeight="1">
      <c r="B717" s="15"/>
      <c r="C717" s="24"/>
      <c r="D717" s="24"/>
      <c r="F717" s="3"/>
      <c r="G717" s="4"/>
      <c r="H717" s="4"/>
      <c r="I717" s="4"/>
      <c r="J717" s="4"/>
      <c r="K717" s="4"/>
      <c r="L717" s="4"/>
      <c r="M717" s="4"/>
      <c r="N717" s="4"/>
      <c r="O717" s="4"/>
      <c r="P717" s="4"/>
    </row>
    <row r="718" spans="2:16" ht="12.75" customHeight="1">
      <c r="B718" s="15"/>
      <c r="C718" s="24"/>
      <c r="D718" s="24"/>
      <c r="F718" s="3"/>
      <c r="G718" s="4"/>
      <c r="H718" s="4"/>
      <c r="I718" s="4"/>
      <c r="J718" s="4"/>
      <c r="K718" s="4"/>
      <c r="L718" s="4"/>
      <c r="M718" s="4"/>
      <c r="N718" s="4"/>
      <c r="O718" s="4"/>
      <c r="P718" s="4"/>
    </row>
    <row r="719" spans="2:16" ht="12.75" customHeight="1">
      <c r="B719" s="15"/>
      <c r="C719" s="24"/>
      <c r="D719" s="24"/>
      <c r="F719" s="3"/>
      <c r="G719" s="4"/>
      <c r="H719" s="4"/>
      <c r="I719" s="4"/>
      <c r="J719" s="4"/>
      <c r="K719" s="4"/>
      <c r="L719" s="4"/>
      <c r="M719" s="4"/>
      <c r="N719" s="4"/>
      <c r="O719" s="4"/>
      <c r="P719" s="4"/>
    </row>
    <row r="720" spans="2:16" ht="12.75" customHeight="1">
      <c r="B720" s="15"/>
      <c r="C720" s="24"/>
      <c r="D720" s="24"/>
      <c r="F720" s="3"/>
      <c r="G720" s="4"/>
      <c r="H720" s="4"/>
      <c r="I720" s="4"/>
      <c r="J720" s="4"/>
      <c r="K720" s="4"/>
      <c r="L720" s="4"/>
      <c r="M720" s="4"/>
      <c r="N720" s="4"/>
      <c r="O720" s="4"/>
      <c r="P720" s="4"/>
    </row>
    <row r="721" spans="2:16" ht="12.75" customHeight="1">
      <c r="B721" s="15"/>
      <c r="C721" s="24"/>
      <c r="D721" s="24"/>
      <c r="F721" s="3"/>
      <c r="G721" s="4"/>
      <c r="H721" s="4"/>
      <c r="I721" s="4"/>
      <c r="J721" s="4"/>
      <c r="K721" s="4"/>
      <c r="L721" s="4"/>
      <c r="M721" s="4"/>
      <c r="N721" s="4"/>
      <c r="O721" s="4"/>
      <c r="P721" s="4"/>
    </row>
    <row r="722" spans="2:16" ht="12.75" customHeight="1">
      <c r="B722" s="15"/>
      <c r="C722" s="24"/>
      <c r="D722" s="24"/>
      <c r="F722" s="3"/>
      <c r="G722" s="4"/>
      <c r="H722" s="4"/>
      <c r="I722" s="4"/>
      <c r="J722" s="4"/>
      <c r="K722" s="4"/>
      <c r="L722" s="4"/>
      <c r="M722" s="4"/>
      <c r="N722" s="4"/>
      <c r="O722" s="4"/>
      <c r="P722" s="4"/>
    </row>
    <row r="723" spans="2:16" ht="12.75" customHeight="1">
      <c r="B723" s="15"/>
      <c r="C723" s="24"/>
      <c r="D723" s="24"/>
      <c r="F723" s="3"/>
      <c r="G723" s="4"/>
      <c r="H723" s="4"/>
      <c r="I723" s="4"/>
      <c r="J723" s="4"/>
      <c r="K723" s="4"/>
      <c r="L723" s="4"/>
      <c r="M723" s="4"/>
      <c r="N723" s="4"/>
      <c r="O723" s="4"/>
      <c r="P723" s="4"/>
    </row>
    <row r="724" spans="2:16" ht="12.75" customHeight="1">
      <c r="B724" s="15"/>
      <c r="C724" s="24"/>
      <c r="D724" s="24"/>
      <c r="F724" s="3"/>
      <c r="G724" s="4"/>
      <c r="H724" s="4"/>
      <c r="I724" s="4"/>
      <c r="J724" s="4"/>
      <c r="K724" s="4"/>
      <c r="L724" s="4"/>
      <c r="M724" s="4"/>
      <c r="N724" s="4"/>
      <c r="O724" s="4"/>
      <c r="P724" s="4"/>
    </row>
    <row r="725" spans="2:16" ht="12.75" customHeight="1">
      <c r="B725" s="15"/>
      <c r="C725" s="24"/>
      <c r="D725" s="24"/>
      <c r="F725" s="3"/>
      <c r="G725" s="4"/>
      <c r="H725" s="4"/>
      <c r="I725" s="4"/>
      <c r="J725" s="4"/>
      <c r="K725" s="4"/>
      <c r="L725" s="4"/>
      <c r="M725" s="4"/>
      <c r="N725" s="4"/>
      <c r="O725" s="4"/>
      <c r="P725" s="4"/>
    </row>
    <row r="726" spans="2:16" ht="12.75" customHeight="1">
      <c r="B726" s="15"/>
      <c r="C726" s="24"/>
      <c r="D726" s="24"/>
      <c r="F726" s="3"/>
      <c r="G726" s="4"/>
      <c r="H726" s="4"/>
      <c r="I726" s="4"/>
      <c r="J726" s="4"/>
      <c r="K726" s="4"/>
      <c r="L726" s="4"/>
      <c r="M726" s="4"/>
      <c r="N726" s="4"/>
      <c r="O726" s="4"/>
      <c r="P726" s="4"/>
    </row>
    <row r="727" spans="2:16" ht="12.75" customHeight="1">
      <c r="B727" s="15"/>
      <c r="C727" s="24"/>
      <c r="D727" s="24"/>
      <c r="F727" s="3"/>
      <c r="G727" s="4"/>
      <c r="H727" s="4"/>
      <c r="I727" s="4"/>
      <c r="J727" s="4"/>
      <c r="K727" s="4"/>
      <c r="L727" s="4"/>
      <c r="M727" s="4"/>
      <c r="N727" s="4"/>
      <c r="O727" s="4"/>
      <c r="P727" s="4"/>
    </row>
    <row r="728" spans="2:16" ht="12.75" customHeight="1">
      <c r="B728" s="15"/>
      <c r="C728" s="24"/>
      <c r="D728" s="24"/>
      <c r="F728" s="3"/>
      <c r="G728" s="4"/>
      <c r="H728" s="4"/>
      <c r="I728" s="4"/>
      <c r="J728" s="4"/>
      <c r="K728" s="4"/>
      <c r="L728" s="4"/>
      <c r="M728" s="4"/>
      <c r="N728" s="4"/>
      <c r="O728" s="4"/>
      <c r="P728" s="4"/>
    </row>
    <row r="729" spans="2:16" ht="12.75" customHeight="1">
      <c r="B729" s="15"/>
      <c r="C729" s="24"/>
      <c r="D729" s="24"/>
      <c r="F729" s="3"/>
      <c r="G729" s="4"/>
      <c r="H729" s="4"/>
      <c r="I729" s="4"/>
      <c r="J729" s="4"/>
      <c r="K729" s="4"/>
      <c r="L729" s="4"/>
      <c r="M729" s="4"/>
      <c r="N729" s="4"/>
      <c r="O729" s="4"/>
      <c r="P729" s="4"/>
    </row>
    <row r="730" spans="2:16" ht="12.75" customHeight="1">
      <c r="B730" s="15"/>
      <c r="C730" s="24"/>
      <c r="D730" s="24"/>
      <c r="F730" s="3"/>
      <c r="G730" s="4"/>
      <c r="H730" s="4"/>
      <c r="I730" s="4"/>
      <c r="J730" s="4"/>
      <c r="K730" s="4"/>
      <c r="L730" s="4"/>
      <c r="M730" s="4"/>
      <c r="N730" s="4"/>
      <c r="O730" s="4"/>
      <c r="P730" s="4"/>
    </row>
    <row r="731" spans="2:16" ht="12.75" customHeight="1">
      <c r="B731" s="15"/>
      <c r="C731" s="24"/>
      <c r="D731" s="24"/>
      <c r="F731" s="3"/>
      <c r="G731" s="4"/>
      <c r="H731" s="4"/>
      <c r="I731" s="4"/>
      <c r="J731" s="4"/>
      <c r="K731" s="4"/>
      <c r="L731" s="4"/>
      <c r="M731" s="4"/>
      <c r="N731" s="4"/>
      <c r="O731" s="4"/>
      <c r="P731" s="4"/>
    </row>
    <row r="732" spans="2:16" ht="12.75" customHeight="1">
      <c r="B732" s="15"/>
      <c r="C732" s="24"/>
      <c r="D732" s="24"/>
      <c r="F732" s="3"/>
      <c r="G732" s="4"/>
      <c r="H732" s="4"/>
      <c r="I732" s="4"/>
      <c r="J732" s="4"/>
      <c r="K732" s="4"/>
      <c r="L732" s="4"/>
      <c r="M732" s="4"/>
      <c r="N732" s="4"/>
      <c r="O732" s="4"/>
      <c r="P732" s="4"/>
    </row>
    <row r="733" spans="2:16" ht="12.75" customHeight="1">
      <c r="B733" s="15"/>
      <c r="C733" s="24"/>
      <c r="D733" s="24"/>
      <c r="F733" s="3"/>
      <c r="G733" s="4"/>
      <c r="H733" s="4"/>
      <c r="I733" s="4"/>
      <c r="J733" s="4"/>
      <c r="K733" s="4"/>
      <c r="L733" s="4"/>
      <c r="M733" s="4"/>
      <c r="N733" s="4"/>
      <c r="O733" s="4"/>
      <c r="P733" s="4"/>
    </row>
    <row r="734" spans="2:16" ht="12.75" customHeight="1">
      <c r="B734" s="15"/>
      <c r="C734" s="24"/>
      <c r="D734" s="24"/>
      <c r="F734" s="3"/>
      <c r="G734" s="4"/>
      <c r="H734" s="4"/>
      <c r="I734" s="4"/>
      <c r="J734" s="4"/>
      <c r="K734" s="4"/>
      <c r="L734" s="4"/>
      <c r="M734" s="4"/>
      <c r="N734" s="4"/>
      <c r="O734" s="4"/>
      <c r="P734" s="4"/>
    </row>
    <row r="735" spans="2:16" ht="12.75" customHeight="1">
      <c r="B735" s="15"/>
      <c r="C735" s="24"/>
      <c r="D735" s="24"/>
      <c r="F735" s="3"/>
      <c r="G735" s="4"/>
      <c r="H735" s="4"/>
      <c r="I735" s="4"/>
      <c r="J735" s="4"/>
      <c r="K735" s="4"/>
      <c r="L735" s="4"/>
      <c r="M735" s="4"/>
      <c r="N735" s="4"/>
      <c r="O735" s="4"/>
      <c r="P735" s="4"/>
    </row>
    <row r="736" spans="2:16" ht="12.75" customHeight="1">
      <c r="B736" s="15"/>
      <c r="C736" s="24"/>
      <c r="D736" s="24"/>
      <c r="F736" s="3"/>
      <c r="G736" s="4"/>
      <c r="H736" s="4"/>
      <c r="I736" s="4"/>
      <c r="J736" s="4"/>
      <c r="K736" s="4"/>
      <c r="L736" s="4"/>
      <c r="M736" s="4"/>
      <c r="N736" s="4"/>
      <c r="O736" s="4"/>
      <c r="P736" s="4"/>
    </row>
    <row r="737" spans="2:16" ht="12.75" customHeight="1">
      <c r="B737" s="15"/>
      <c r="C737" s="24"/>
      <c r="D737" s="24"/>
      <c r="F737" s="3"/>
      <c r="G737" s="4"/>
      <c r="H737" s="4"/>
      <c r="I737" s="4"/>
      <c r="J737" s="4"/>
      <c r="K737" s="4"/>
      <c r="L737" s="4"/>
      <c r="M737" s="4"/>
      <c r="N737" s="4"/>
      <c r="O737" s="4"/>
      <c r="P737" s="4"/>
    </row>
    <row r="738" spans="2:16" ht="12.75" customHeight="1">
      <c r="B738" s="15"/>
      <c r="C738" s="24"/>
      <c r="D738" s="24"/>
      <c r="F738" s="3"/>
      <c r="G738" s="4"/>
      <c r="H738" s="4"/>
      <c r="I738" s="4"/>
      <c r="J738" s="4"/>
      <c r="K738" s="4"/>
      <c r="L738" s="4"/>
      <c r="M738" s="4"/>
      <c r="N738" s="4"/>
      <c r="O738" s="4"/>
      <c r="P738" s="4"/>
    </row>
    <row r="739" spans="2:16" ht="12.75" customHeight="1">
      <c r="B739" s="15"/>
      <c r="C739" s="24"/>
      <c r="D739" s="24"/>
      <c r="F739" s="3"/>
      <c r="G739" s="4"/>
      <c r="H739" s="4"/>
      <c r="I739" s="4"/>
      <c r="J739" s="4"/>
      <c r="K739" s="4"/>
      <c r="L739" s="4"/>
      <c r="M739" s="4"/>
      <c r="N739" s="4"/>
      <c r="O739" s="4"/>
      <c r="P739" s="4"/>
    </row>
    <row r="740" spans="2:16" ht="12.75" customHeight="1">
      <c r="B740" s="15"/>
      <c r="C740" s="24"/>
      <c r="D740" s="24"/>
      <c r="F740" s="3"/>
      <c r="G740" s="4"/>
      <c r="H740" s="4"/>
      <c r="I740" s="4"/>
      <c r="J740" s="4"/>
      <c r="K740" s="4"/>
      <c r="L740" s="4"/>
      <c r="M740" s="4"/>
      <c r="N740" s="4"/>
      <c r="O740" s="4"/>
      <c r="P740" s="4"/>
    </row>
    <row r="741" spans="2:16" ht="12.75" customHeight="1">
      <c r="B741" s="15"/>
      <c r="C741" s="24"/>
      <c r="D741" s="24"/>
      <c r="F741" s="3"/>
      <c r="G741" s="4"/>
      <c r="H741" s="4"/>
      <c r="I741" s="4"/>
      <c r="J741" s="4"/>
      <c r="K741" s="4"/>
      <c r="L741" s="4"/>
      <c r="M741" s="4"/>
      <c r="N741" s="4"/>
      <c r="O741" s="4"/>
      <c r="P741" s="4"/>
    </row>
    <row r="742" spans="2:16" ht="12.75" customHeight="1">
      <c r="B742" s="15"/>
      <c r="C742" s="24"/>
      <c r="D742" s="24"/>
      <c r="F742" s="3"/>
      <c r="G742" s="4"/>
      <c r="H742" s="4"/>
      <c r="I742" s="4"/>
      <c r="J742" s="4"/>
      <c r="K742" s="4"/>
      <c r="L742" s="4"/>
      <c r="M742" s="4"/>
      <c r="N742" s="4"/>
      <c r="O742" s="4"/>
      <c r="P742" s="4"/>
    </row>
    <row r="743" spans="2:16" ht="12.75" customHeight="1">
      <c r="B743" s="15"/>
      <c r="C743" s="24"/>
      <c r="D743" s="24"/>
      <c r="F743" s="3"/>
      <c r="G743" s="4"/>
      <c r="H743" s="4"/>
      <c r="I743" s="4"/>
      <c r="J743" s="4"/>
      <c r="K743" s="4"/>
      <c r="L743" s="4"/>
      <c r="M743" s="4"/>
      <c r="N743" s="4"/>
      <c r="O743" s="4"/>
      <c r="P743" s="4"/>
    </row>
    <row r="744" spans="2:16" ht="12.75" customHeight="1">
      <c r="B744" s="15"/>
      <c r="C744" s="24"/>
      <c r="D744" s="24"/>
      <c r="F744" s="3"/>
      <c r="G744" s="4"/>
      <c r="H744" s="4"/>
      <c r="I744" s="4"/>
      <c r="J744" s="4"/>
      <c r="K744" s="4"/>
      <c r="L744" s="4"/>
      <c r="M744" s="4"/>
      <c r="N744" s="4"/>
      <c r="O744" s="4"/>
      <c r="P744" s="4"/>
    </row>
    <row r="745" spans="2:16" ht="12.75" customHeight="1">
      <c r="B745" s="15"/>
      <c r="C745" s="24"/>
      <c r="D745" s="24"/>
      <c r="F745" s="3"/>
      <c r="G745" s="4"/>
      <c r="H745" s="4"/>
      <c r="I745" s="4"/>
      <c r="J745" s="4"/>
      <c r="K745" s="4"/>
      <c r="L745" s="4"/>
      <c r="M745" s="4"/>
      <c r="N745" s="4"/>
      <c r="O745" s="4"/>
      <c r="P745" s="4"/>
    </row>
    <row r="746" spans="2:16" ht="12.75" customHeight="1">
      <c r="B746" s="15"/>
      <c r="C746" s="24"/>
      <c r="D746" s="24"/>
      <c r="F746" s="3"/>
      <c r="G746" s="4"/>
      <c r="H746" s="4"/>
      <c r="I746" s="4"/>
      <c r="J746" s="4"/>
      <c r="K746" s="4"/>
      <c r="L746" s="4"/>
      <c r="M746" s="4"/>
      <c r="N746" s="4"/>
      <c r="O746" s="4"/>
      <c r="P746" s="4"/>
    </row>
    <row r="747" spans="2:16" ht="12.75" customHeight="1">
      <c r="B747" s="15"/>
      <c r="C747" s="24"/>
      <c r="D747" s="24"/>
      <c r="F747" s="3"/>
      <c r="G747" s="4"/>
      <c r="H747" s="4"/>
      <c r="I747" s="4"/>
      <c r="J747" s="4"/>
      <c r="K747" s="4"/>
      <c r="L747" s="4"/>
      <c r="M747" s="4"/>
      <c r="N747" s="4"/>
      <c r="O747" s="4"/>
      <c r="P747" s="4"/>
    </row>
    <row r="748" spans="2:16" ht="12.75" customHeight="1">
      <c r="B748" s="15"/>
      <c r="C748" s="24"/>
      <c r="D748" s="24"/>
      <c r="F748" s="3"/>
      <c r="G748" s="4"/>
      <c r="H748" s="4"/>
      <c r="I748" s="4"/>
      <c r="J748" s="4"/>
      <c r="K748" s="4"/>
      <c r="L748" s="4"/>
      <c r="M748" s="4"/>
      <c r="N748" s="4"/>
      <c r="O748" s="4"/>
      <c r="P748" s="4"/>
    </row>
    <row r="749" spans="2:16" ht="12.75" customHeight="1">
      <c r="B749" s="15"/>
      <c r="C749" s="24"/>
      <c r="D749" s="24"/>
      <c r="F749" s="3"/>
      <c r="G749" s="4"/>
      <c r="H749" s="4"/>
      <c r="I749" s="4"/>
      <c r="J749" s="4"/>
      <c r="K749" s="4"/>
      <c r="L749" s="4"/>
      <c r="M749" s="4"/>
      <c r="N749" s="4"/>
      <c r="O749" s="4"/>
      <c r="P749" s="4"/>
    </row>
    <row r="750" spans="2:16" ht="12.75" customHeight="1">
      <c r="B750" s="15"/>
      <c r="C750" s="24"/>
      <c r="D750" s="24"/>
      <c r="F750" s="3"/>
      <c r="G750" s="4"/>
      <c r="H750" s="4"/>
      <c r="I750" s="4"/>
      <c r="J750" s="4"/>
      <c r="K750" s="4"/>
      <c r="L750" s="4"/>
      <c r="M750" s="4"/>
      <c r="N750" s="4"/>
      <c r="O750" s="4"/>
      <c r="P750" s="4"/>
    </row>
    <row r="751" spans="2:16" ht="12.75" customHeight="1">
      <c r="B751" s="15"/>
      <c r="C751" s="24"/>
      <c r="D751" s="24"/>
      <c r="F751" s="3"/>
      <c r="G751" s="4"/>
      <c r="H751" s="4"/>
      <c r="I751" s="4"/>
      <c r="J751" s="4"/>
      <c r="K751" s="4"/>
      <c r="L751" s="4"/>
      <c r="M751" s="4"/>
      <c r="N751" s="4"/>
      <c r="O751" s="4"/>
      <c r="P751" s="4"/>
    </row>
    <row r="752" spans="2:16" ht="12.75" customHeight="1">
      <c r="B752" s="15"/>
      <c r="C752" s="24"/>
      <c r="D752" s="24"/>
      <c r="F752" s="3"/>
      <c r="G752" s="4"/>
      <c r="H752" s="4"/>
      <c r="I752" s="4"/>
      <c r="J752" s="4"/>
      <c r="K752" s="4"/>
      <c r="L752" s="4"/>
      <c r="M752" s="4"/>
      <c r="N752" s="4"/>
      <c r="O752" s="4"/>
      <c r="P752" s="4"/>
    </row>
    <row r="753" spans="2:16" ht="12.75" customHeight="1">
      <c r="B753" s="15"/>
      <c r="C753" s="24"/>
      <c r="D753" s="24"/>
      <c r="F753" s="3"/>
      <c r="G753" s="4"/>
      <c r="H753" s="4"/>
      <c r="I753" s="4"/>
      <c r="J753" s="4"/>
      <c r="K753" s="4"/>
      <c r="L753" s="4"/>
      <c r="M753" s="4"/>
      <c r="N753" s="4"/>
      <c r="O753" s="4"/>
      <c r="P753" s="4"/>
    </row>
    <row r="754" spans="2:16" ht="12.75" customHeight="1">
      <c r="B754" s="15"/>
      <c r="C754" s="24"/>
      <c r="D754" s="24"/>
      <c r="F754" s="3"/>
      <c r="G754" s="4"/>
      <c r="H754" s="4"/>
      <c r="I754" s="4"/>
      <c r="J754" s="4"/>
      <c r="K754" s="4"/>
      <c r="L754" s="4"/>
      <c r="M754" s="4"/>
      <c r="N754" s="4"/>
      <c r="O754" s="4"/>
      <c r="P754" s="4"/>
    </row>
    <row r="755" spans="2:16" ht="12.75" customHeight="1">
      <c r="B755" s="15"/>
      <c r="C755" s="24"/>
      <c r="D755" s="24"/>
      <c r="F755" s="3"/>
      <c r="G755" s="4"/>
      <c r="H755" s="4"/>
      <c r="I755" s="4"/>
      <c r="J755" s="4"/>
      <c r="K755" s="4"/>
      <c r="L755" s="4"/>
      <c r="M755" s="4"/>
      <c r="N755" s="4"/>
      <c r="O755" s="4"/>
      <c r="P755" s="4"/>
    </row>
    <row r="756" spans="2:16" ht="12.75" customHeight="1">
      <c r="B756" s="15"/>
      <c r="C756" s="24"/>
      <c r="D756" s="24"/>
      <c r="F756" s="3"/>
      <c r="G756" s="4"/>
      <c r="H756" s="4"/>
      <c r="I756" s="4"/>
      <c r="J756" s="4"/>
      <c r="K756" s="4"/>
      <c r="L756" s="4"/>
      <c r="M756" s="4"/>
      <c r="N756" s="4"/>
      <c r="O756" s="4"/>
      <c r="P756" s="4"/>
    </row>
    <row r="757" spans="2:16" ht="12.75" customHeight="1">
      <c r="B757" s="15"/>
      <c r="C757" s="24"/>
      <c r="D757" s="24"/>
      <c r="F757" s="3"/>
      <c r="G757" s="4"/>
      <c r="H757" s="4"/>
      <c r="I757" s="4"/>
      <c r="J757" s="4"/>
      <c r="K757" s="4"/>
      <c r="L757" s="4"/>
      <c r="M757" s="4"/>
      <c r="N757" s="4"/>
      <c r="O757" s="4"/>
      <c r="P757" s="4"/>
    </row>
    <row r="758" spans="2:16" ht="12.75" customHeight="1">
      <c r="B758" s="15"/>
      <c r="C758" s="24"/>
      <c r="D758" s="24"/>
      <c r="F758" s="3"/>
      <c r="G758" s="4"/>
      <c r="H758" s="4"/>
      <c r="I758" s="4"/>
      <c r="J758" s="4"/>
      <c r="K758" s="4"/>
      <c r="L758" s="4"/>
      <c r="M758" s="4"/>
      <c r="N758" s="4"/>
      <c r="O758" s="4"/>
      <c r="P758" s="4"/>
    </row>
    <row r="759" spans="2:16" ht="12.75" customHeight="1">
      <c r="B759" s="15"/>
      <c r="C759" s="24"/>
      <c r="D759" s="24"/>
      <c r="F759" s="3"/>
      <c r="G759" s="4"/>
      <c r="H759" s="4"/>
      <c r="I759" s="4"/>
      <c r="J759" s="4"/>
      <c r="K759" s="4"/>
      <c r="L759" s="4"/>
      <c r="M759" s="4"/>
      <c r="N759" s="4"/>
      <c r="O759" s="4"/>
      <c r="P759" s="4"/>
    </row>
    <row r="760" spans="2:16" ht="12.75" customHeight="1">
      <c r="B760" s="15"/>
      <c r="C760" s="24"/>
      <c r="D760" s="24"/>
      <c r="F760" s="3"/>
      <c r="G760" s="4"/>
      <c r="H760" s="4"/>
      <c r="I760" s="4"/>
      <c r="J760" s="4"/>
      <c r="K760" s="4"/>
      <c r="L760" s="4"/>
      <c r="M760" s="4"/>
      <c r="N760" s="4"/>
      <c r="O760" s="4"/>
      <c r="P760" s="4"/>
    </row>
    <row r="761" spans="2:16" ht="12.75" customHeight="1">
      <c r="B761" s="15"/>
      <c r="C761" s="24"/>
      <c r="D761" s="24"/>
      <c r="F761" s="3"/>
      <c r="G761" s="4"/>
      <c r="H761" s="4"/>
      <c r="I761" s="4"/>
      <c r="J761" s="4"/>
      <c r="K761" s="4"/>
      <c r="L761" s="4"/>
      <c r="M761" s="4"/>
      <c r="N761" s="4"/>
      <c r="O761" s="4"/>
      <c r="P761" s="4"/>
    </row>
    <row r="762" spans="2:16" ht="12.75" customHeight="1">
      <c r="B762" s="15"/>
      <c r="C762" s="24"/>
      <c r="D762" s="24"/>
      <c r="F762" s="3"/>
      <c r="G762" s="4"/>
      <c r="H762" s="4"/>
      <c r="I762" s="4"/>
      <c r="J762" s="4"/>
      <c r="K762" s="4"/>
      <c r="L762" s="4"/>
      <c r="M762" s="4"/>
      <c r="N762" s="4"/>
      <c r="O762" s="4"/>
      <c r="P762" s="4"/>
    </row>
    <row r="763" spans="2:16" ht="12.75" customHeight="1">
      <c r="B763" s="15"/>
      <c r="C763" s="24"/>
      <c r="D763" s="24"/>
      <c r="F763" s="3"/>
      <c r="G763" s="4"/>
      <c r="H763" s="4"/>
      <c r="I763" s="4"/>
      <c r="J763" s="4"/>
      <c r="K763" s="4"/>
      <c r="L763" s="4"/>
      <c r="M763" s="4"/>
      <c r="N763" s="4"/>
      <c r="O763" s="4"/>
      <c r="P763" s="4"/>
    </row>
    <row r="764" spans="2:16" ht="12.75" customHeight="1">
      <c r="B764" s="15"/>
      <c r="C764" s="24"/>
      <c r="D764" s="24"/>
      <c r="F764" s="3"/>
      <c r="G764" s="4"/>
      <c r="H764" s="4"/>
      <c r="I764" s="4"/>
      <c r="J764" s="4"/>
      <c r="K764" s="4"/>
      <c r="L764" s="4"/>
      <c r="M764" s="4"/>
      <c r="N764" s="4"/>
      <c r="O764" s="4"/>
      <c r="P764" s="4"/>
    </row>
    <row r="765" spans="2:16" ht="12.75" customHeight="1">
      <c r="B765" s="15"/>
      <c r="C765" s="24"/>
      <c r="D765" s="24"/>
      <c r="F765" s="3"/>
      <c r="G765" s="4"/>
      <c r="H765" s="4"/>
      <c r="I765" s="4"/>
      <c r="J765" s="4"/>
      <c r="K765" s="4"/>
      <c r="L765" s="4"/>
      <c r="M765" s="4"/>
      <c r="N765" s="4"/>
      <c r="O765" s="4"/>
      <c r="P765" s="4"/>
    </row>
    <row r="766" spans="2:16" ht="12.75" customHeight="1">
      <c r="B766" s="15"/>
      <c r="C766" s="24"/>
      <c r="D766" s="24"/>
      <c r="F766" s="3"/>
      <c r="G766" s="4"/>
      <c r="H766" s="4"/>
      <c r="I766" s="4"/>
      <c r="J766" s="4"/>
      <c r="K766" s="4"/>
      <c r="L766" s="4"/>
      <c r="M766" s="4"/>
      <c r="N766" s="4"/>
      <c r="O766" s="4"/>
      <c r="P766" s="4"/>
    </row>
    <row r="767" spans="2:16" ht="12.75" customHeight="1">
      <c r="B767" s="15"/>
      <c r="C767" s="24"/>
      <c r="D767" s="24"/>
      <c r="F767" s="3"/>
      <c r="G767" s="4"/>
      <c r="H767" s="4"/>
      <c r="I767" s="4"/>
      <c r="J767" s="4"/>
      <c r="K767" s="4"/>
      <c r="L767" s="4"/>
      <c r="M767" s="4"/>
      <c r="N767" s="4"/>
      <c r="O767" s="4"/>
      <c r="P767" s="4"/>
    </row>
    <row r="768" spans="2:16" ht="12.75" customHeight="1">
      <c r="B768" s="15"/>
      <c r="C768" s="24"/>
      <c r="D768" s="24"/>
      <c r="F768" s="3"/>
      <c r="G768" s="4"/>
      <c r="H768" s="4"/>
      <c r="I768" s="4"/>
      <c r="J768" s="4"/>
      <c r="K768" s="4"/>
      <c r="L768" s="4"/>
      <c r="M768" s="4"/>
      <c r="N768" s="4"/>
      <c r="O768" s="4"/>
      <c r="P768" s="4"/>
    </row>
    <row r="769" spans="2:16" ht="12.75" customHeight="1">
      <c r="B769" s="15"/>
      <c r="C769" s="24"/>
      <c r="D769" s="24"/>
      <c r="F769" s="3"/>
      <c r="G769" s="4"/>
      <c r="H769" s="4"/>
      <c r="I769" s="4"/>
      <c r="J769" s="4"/>
      <c r="K769" s="4"/>
      <c r="L769" s="4"/>
      <c r="M769" s="4"/>
      <c r="N769" s="4"/>
      <c r="O769" s="4"/>
      <c r="P769" s="4"/>
    </row>
    <row r="770" spans="2:16" ht="12.75" customHeight="1">
      <c r="B770" s="15"/>
      <c r="C770" s="24"/>
      <c r="D770" s="24"/>
      <c r="F770" s="3"/>
      <c r="G770" s="4"/>
      <c r="H770" s="4"/>
      <c r="I770" s="4"/>
      <c r="J770" s="4"/>
      <c r="K770" s="4"/>
      <c r="L770" s="4"/>
      <c r="M770" s="4"/>
      <c r="N770" s="4"/>
      <c r="O770" s="4"/>
      <c r="P770" s="4"/>
    </row>
    <row r="771" spans="2:16" ht="12.75" customHeight="1">
      <c r="B771" s="15"/>
      <c r="C771" s="24"/>
      <c r="D771" s="24"/>
      <c r="F771" s="3"/>
      <c r="G771" s="4"/>
      <c r="H771" s="4"/>
      <c r="I771" s="4"/>
      <c r="J771" s="4"/>
      <c r="K771" s="4"/>
      <c r="L771" s="4"/>
      <c r="M771" s="4"/>
      <c r="N771" s="4"/>
      <c r="O771" s="4"/>
      <c r="P771" s="4"/>
    </row>
    <row r="772" spans="2:16" ht="12.75" customHeight="1">
      <c r="B772" s="15"/>
      <c r="C772" s="24"/>
      <c r="D772" s="24"/>
      <c r="F772" s="3"/>
      <c r="G772" s="4"/>
      <c r="H772" s="4"/>
      <c r="I772" s="4"/>
      <c r="J772" s="4"/>
      <c r="K772" s="4"/>
      <c r="L772" s="4"/>
      <c r="M772" s="4"/>
      <c r="N772" s="4"/>
      <c r="O772" s="4"/>
      <c r="P772" s="4"/>
    </row>
    <row r="773" spans="2:16" ht="12.75" customHeight="1">
      <c r="B773" s="15"/>
      <c r="C773" s="24"/>
      <c r="D773" s="24"/>
      <c r="F773" s="3"/>
      <c r="G773" s="4"/>
      <c r="H773" s="4"/>
      <c r="I773" s="4"/>
      <c r="J773" s="4"/>
      <c r="K773" s="4"/>
      <c r="L773" s="4"/>
      <c r="M773" s="4"/>
      <c r="N773" s="4"/>
      <c r="O773" s="4"/>
      <c r="P773" s="4"/>
    </row>
    <row r="774" spans="2:16" ht="12.75" customHeight="1">
      <c r="B774" s="15"/>
      <c r="C774" s="24"/>
      <c r="D774" s="24"/>
      <c r="F774" s="3"/>
      <c r="G774" s="4"/>
      <c r="H774" s="4"/>
      <c r="I774" s="4"/>
      <c r="J774" s="4"/>
      <c r="K774" s="4"/>
      <c r="L774" s="4"/>
      <c r="M774" s="4"/>
      <c r="N774" s="4"/>
      <c r="O774" s="4"/>
      <c r="P774" s="4"/>
    </row>
    <row r="775" spans="2:16" ht="12.75" customHeight="1">
      <c r="B775" s="15"/>
      <c r="C775" s="24"/>
      <c r="D775" s="24"/>
      <c r="F775" s="3"/>
      <c r="G775" s="4"/>
      <c r="H775" s="4"/>
      <c r="I775" s="4"/>
      <c r="J775" s="4"/>
      <c r="K775" s="4"/>
      <c r="L775" s="4"/>
      <c r="M775" s="4"/>
      <c r="N775" s="4"/>
      <c r="O775" s="4"/>
      <c r="P775" s="4"/>
    </row>
    <row r="776" spans="2:16" ht="12.75" customHeight="1">
      <c r="B776" s="15"/>
      <c r="C776" s="24"/>
      <c r="D776" s="24"/>
      <c r="F776" s="3"/>
      <c r="G776" s="4"/>
      <c r="H776" s="4"/>
      <c r="I776" s="4"/>
      <c r="J776" s="4"/>
      <c r="K776" s="4"/>
      <c r="L776" s="4"/>
      <c r="M776" s="4"/>
      <c r="N776" s="4"/>
      <c r="O776" s="4"/>
      <c r="P776" s="4"/>
    </row>
    <row r="777" spans="2:16" ht="12.75" customHeight="1">
      <c r="B777" s="15"/>
      <c r="C777" s="24"/>
      <c r="D777" s="24"/>
      <c r="F777" s="3"/>
      <c r="G777" s="4"/>
      <c r="H777" s="4"/>
      <c r="I777" s="4"/>
      <c r="J777" s="4"/>
      <c r="K777" s="4"/>
      <c r="L777" s="4"/>
      <c r="M777" s="4"/>
      <c r="N777" s="4"/>
      <c r="O777" s="4"/>
      <c r="P777" s="4"/>
    </row>
    <row r="778" spans="2:16" ht="12.75" customHeight="1">
      <c r="B778" s="15"/>
      <c r="C778" s="24"/>
      <c r="D778" s="24"/>
      <c r="F778" s="3"/>
      <c r="G778" s="4"/>
      <c r="H778" s="4"/>
      <c r="I778" s="4"/>
      <c r="J778" s="4"/>
      <c r="K778" s="4"/>
      <c r="L778" s="4"/>
      <c r="M778" s="4"/>
      <c r="N778" s="4"/>
      <c r="O778" s="4"/>
      <c r="P778" s="4"/>
    </row>
    <row r="779" spans="2:16" ht="12.75" customHeight="1">
      <c r="B779" s="15"/>
      <c r="C779" s="24"/>
      <c r="D779" s="24"/>
      <c r="F779" s="3"/>
      <c r="G779" s="4"/>
      <c r="H779" s="4"/>
      <c r="I779" s="4"/>
      <c r="J779" s="4"/>
      <c r="K779" s="4"/>
      <c r="L779" s="4"/>
      <c r="M779" s="4"/>
      <c r="N779" s="4"/>
      <c r="O779" s="4"/>
      <c r="P779" s="4"/>
    </row>
    <row r="780" spans="2:16" ht="12.75" customHeight="1">
      <c r="B780" s="15"/>
      <c r="C780" s="24"/>
      <c r="D780" s="24"/>
      <c r="F780" s="3"/>
      <c r="G780" s="4"/>
      <c r="H780" s="4"/>
      <c r="I780" s="4"/>
      <c r="J780" s="4"/>
      <c r="K780" s="4"/>
      <c r="L780" s="4"/>
      <c r="M780" s="4"/>
      <c r="N780" s="4"/>
      <c r="O780" s="4"/>
      <c r="P780" s="4"/>
    </row>
    <row r="781" spans="2:16" ht="12.75" customHeight="1">
      <c r="B781" s="15"/>
      <c r="C781" s="24"/>
      <c r="D781" s="24"/>
      <c r="F781" s="3"/>
      <c r="G781" s="4"/>
      <c r="H781" s="4"/>
      <c r="I781" s="4"/>
      <c r="J781" s="4"/>
      <c r="K781" s="4"/>
      <c r="L781" s="4"/>
      <c r="M781" s="4"/>
      <c r="N781" s="4"/>
      <c r="O781" s="4"/>
      <c r="P781" s="4"/>
    </row>
    <row r="782" spans="2:16" ht="12.75" customHeight="1">
      <c r="B782" s="15"/>
      <c r="C782" s="24"/>
      <c r="D782" s="24"/>
      <c r="F782" s="3"/>
      <c r="G782" s="4"/>
      <c r="H782" s="4"/>
      <c r="I782" s="4"/>
      <c r="J782" s="4"/>
      <c r="K782" s="4"/>
      <c r="L782" s="4"/>
      <c r="M782" s="4"/>
      <c r="N782" s="4"/>
      <c r="O782" s="4"/>
      <c r="P782" s="4"/>
    </row>
    <row r="783" spans="2:16" ht="12.75" customHeight="1">
      <c r="B783" s="15"/>
      <c r="C783" s="24"/>
      <c r="D783" s="24"/>
      <c r="F783" s="3"/>
      <c r="G783" s="4"/>
      <c r="H783" s="4"/>
      <c r="I783" s="4"/>
      <c r="J783" s="4"/>
      <c r="K783" s="4"/>
      <c r="L783" s="4"/>
      <c r="M783" s="4"/>
      <c r="N783" s="4"/>
      <c r="O783" s="4"/>
      <c r="P783" s="4"/>
    </row>
    <row r="784" spans="2:16" ht="12.75" customHeight="1">
      <c r="B784" s="15"/>
      <c r="C784" s="24"/>
      <c r="D784" s="24"/>
      <c r="F784" s="3"/>
      <c r="G784" s="4"/>
      <c r="H784" s="4"/>
      <c r="I784" s="4"/>
      <c r="J784" s="4"/>
      <c r="K784" s="4"/>
      <c r="L784" s="4"/>
      <c r="M784" s="4"/>
      <c r="N784" s="4"/>
      <c r="O784" s="4"/>
      <c r="P784" s="4"/>
    </row>
    <row r="785" spans="2:16" ht="12.75" customHeight="1">
      <c r="B785" s="15"/>
      <c r="C785" s="24"/>
      <c r="D785" s="24"/>
      <c r="F785" s="3"/>
      <c r="G785" s="4"/>
      <c r="H785" s="4"/>
      <c r="I785" s="4"/>
      <c r="J785" s="4"/>
      <c r="K785" s="4"/>
      <c r="L785" s="4"/>
      <c r="M785" s="4"/>
      <c r="N785" s="4"/>
      <c r="O785" s="4"/>
      <c r="P785" s="4"/>
    </row>
    <row r="786" spans="2:16" ht="12.75" customHeight="1">
      <c r="B786" s="15"/>
      <c r="C786" s="24"/>
      <c r="D786" s="24"/>
      <c r="F786" s="3"/>
      <c r="G786" s="4"/>
      <c r="H786" s="4"/>
      <c r="I786" s="4"/>
      <c r="J786" s="4"/>
      <c r="K786" s="4"/>
      <c r="L786" s="4"/>
      <c r="M786" s="4"/>
      <c r="N786" s="4"/>
      <c r="O786" s="4"/>
      <c r="P786" s="4"/>
    </row>
    <row r="787" spans="2:16" ht="12.75" customHeight="1">
      <c r="B787" s="15"/>
      <c r="C787" s="24"/>
      <c r="D787" s="24"/>
      <c r="F787" s="3"/>
      <c r="G787" s="4"/>
      <c r="H787" s="4"/>
      <c r="I787" s="4"/>
      <c r="J787" s="4"/>
      <c r="K787" s="4"/>
      <c r="L787" s="4"/>
      <c r="M787" s="4"/>
      <c r="N787" s="4"/>
      <c r="O787" s="4"/>
      <c r="P787" s="4"/>
    </row>
    <row r="788" spans="2:16" ht="12.75" customHeight="1">
      <c r="B788" s="15"/>
      <c r="C788" s="24"/>
      <c r="D788" s="24"/>
      <c r="F788" s="3"/>
      <c r="G788" s="4"/>
      <c r="H788" s="4"/>
      <c r="I788" s="4"/>
      <c r="J788" s="4"/>
      <c r="K788" s="4"/>
      <c r="L788" s="4"/>
      <c r="M788" s="4"/>
      <c r="N788" s="4"/>
      <c r="O788" s="4"/>
      <c r="P788" s="4"/>
    </row>
    <row r="789" spans="2:16" ht="12.75" customHeight="1">
      <c r="B789" s="15"/>
      <c r="C789" s="24"/>
      <c r="D789" s="24"/>
      <c r="F789" s="3"/>
      <c r="G789" s="4"/>
      <c r="H789" s="4"/>
      <c r="I789" s="4"/>
      <c r="J789" s="4"/>
      <c r="K789" s="4"/>
      <c r="L789" s="4"/>
      <c r="M789" s="4"/>
      <c r="N789" s="4"/>
      <c r="O789" s="4"/>
      <c r="P789" s="4"/>
    </row>
    <row r="790" spans="2:16" ht="12.75" customHeight="1">
      <c r="B790" s="15"/>
      <c r="C790" s="24"/>
      <c r="D790" s="24"/>
      <c r="F790" s="3"/>
      <c r="G790" s="4"/>
      <c r="H790" s="4"/>
      <c r="I790" s="4"/>
      <c r="J790" s="4"/>
      <c r="K790" s="4"/>
      <c r="L790" s="4"/>
      <c r="M790" s="4"/>
      <c r="N790" s="4"/>
      <c r="O790" s="4"/>
      <c r="P790" s="4"/>
    </row>
    <row r="791" spans="2:16" ht="12.75" customHeight="1">
      <c r="B791" s="15"/>
      <c r="C791" s="24"/>
      <c r="D791" s="24"/>
      <c r="F791" s="3"/>
      <c r="G791" s="4"/>
      <c r="H791" s="4"/>
      <c r="I791" s="4"/>
      <c r="J791" s="4"/>
      <c r="K791" s="4"/>
      <c r="L791" s="4"/>
      <c r="M791" s="4"/>
      <c r="N791" s="4"/>
      <c r="O791" s="4"/>
      <c r="P791" s="4"/>
    </row>
    <row r="792" spans="2:16" ht="12.75" customHeight="1">
      <c r="B792" s="15"/>
      <c r="C792" s="24"/>
      <c r="D792" s="24"/>
      <c r="F792" s="3"/>
      <c r="G792" s="4"/>
      <c r="H792" s="4"/>
      <c r="I792" s="4"/>
      <c r="J792" s="4"/>
      <c r="K792" s="4"/>
      <c r="L792" s="4"/>
      <c r="M792" s="4"/>
      <c r="N792" s="4"/>
      <c r="O792" s="4"/>
      <c r="P792" s="4"/>
    </row>
    <row r="793" spans="2:16" ht="12.75" customHeight="1">
      <c r="B793" s="15"/>
      <c r="C793" s="24"/>
      <c r="D793" s="24"/>
      <c r="F793" s="3"/>
      <c r="G793" s="4"/>
      <c r="H793" s="4"/>
      <c r="I793" s="4"/>
      <c r="J793" s="4"/>
      <c r="K793" s="4"/>
      <c r="L793" s="4"/>
      <c r="M793" s="4"/>
      <c r="N793" s="4"/>
      <c r="O793" s="4"/>
      <c r="P793" s="4"/>
    </row>
    <row r="794" spans="2:16" ht="12.75" customHeight="1">
      <c r="B794" s="15"/>
      <c r="C794" s="24"/>
      <c r="D794" s="24"/>
      <c r="F794" s="3"/>
      <c r="G794" s="4"/>
      <c r="H794" s="4"/>
      <c r="I794" s="4"/>
      <c r="J794" s="4"/>
      <c r="K794" s="4"/>
      <c r="L794" s="4"/>
      <c r="M794" s="4"/>
      <c r="N794" s="4"/>
      <c r="O794" s="4"/>
      <c r="P794" s="4"/>
    </row>
    <row r="795" spans="2:16" ht="12.75" customHeight="1">
      <c r="B795" s="15"/>
      <c r="C795" s="24"/>
      <c r="D795" s="24"/>
      <c r="F795" s="3"/>
      <c r="G795" s="4"/>
      <c r="H795" s="4"/>
      <c r="I795" s="4"/>
      <c r="J795" s="4"/>
      <c r="K795" s="4"/>
      <c r="L795" s="4"/>
      <c r="M795" s="4"/>
      <c r="N795" s="4"/>
      <c r="O795" s="4"/>
      <c r="P795" s="4"/>
    </row>
    <row r="796" spans="2:16" ht="12.75" customHeight="1">
      <c r="B796" s="15"/>
      <c r="C796" s="24"/>
      <c r="D796" s="24"/>
      <c r="F796" s="3"/>
      <c r="G796" s="4"/>
      <c r="H796" s="4"/>
      <c r="I796" s="4"/>
      <c r="J796" s="4"/>
      <c r="K796" s="4"/>
      <c r="L796" s="4"/>
      <c r="M796" s="4"/>
      <c r="N796" s="4"/>
      <c r="O796" s="4"/>
      <c r="P796" s="4"/>
    </row>
    <row r="797" spans="2:16" ht="12.75" customHeight="1">
      <c r="B797" s="15"/>
      <c r="C797" s="24"/>
      <c r="D797" s="24"/>
      <c r="F797" s="3"/>
      <c r="G797" s="4"/>
      <c r="H797" s="4"/>
      <c r="I797" s="4"/>
      <c r="J797" s="4"/>
      <c r="K797" s="4"/>
      <c r="L797" s="4"/>
      <c r="M797" s="4"/>
      <c r="N797" s="4"/>
      <c r="O797" s="4"/>
      <c r="P797" s="4"/>
    </row>
    <row r="798" spans="2:16" ht="12.75" customHeight="1">
      <c r="B798" s="15"/>
      <c r="C798" s="24"/>
      <c r="D798" s="24"/>
      <c r="F798" s="3"/>
      <c r="G798" s="4"/>
      <c r="H798" s="4"/>
      <c r="I798" s="4"/>
      <c r="J798" s="4"/>
      <c r="K798" s="4"/>
      <c r="L798" s="4"/>
      <c r="M798" s="4"/>
      <c r="N798" s="4"/>
      <c r="O798" s="4"/>
      <c r="P798" s="4"/>
    </row>
    <row r="799" spans="2:16" ht="12.75" customHeight="1">
      <c r="B799" s="15"/>
      <c r="C799" s="24"/>
      <c r="D799" s="24"/>
      <c r="F799" s="3"/>
      <c r="G799" s="4"/>
      <c r="H799" s="4"/>
      <c r="I799" s="4"/>
      <c r="J799" s="4"/>
      <c r="K799" s="4"/>
      <c r="L799" s="4"/>
      <c r="M799" s="4"/>
      <c r="N799" s="4"/>
      <c r="O799" s="4"/>
      <c r="P799" s="4"/>
    </row>
    <row r="800" spans="2:16" ht="12.75" customHeight="1">
      <c r="B800" s="15"/>
      <c r="C800" s="24"/>
      <c r="D800" s="24"/>
      <c r="F800" s="3"/>
      <c r="G800" s="4"/>
      <c r="H800" s="4"/>
      <c r="I800" s="4"/>
      <c r="J800" s="4"/>
      <c r="K800" s="4"/>
      <c r="L800" s="4"/>
      <c r="M800" s="4"/>
      <c r="N800" s="4"/>
      <c r="O800" s="4"/>
      <c r="P800" s="4"/>
    </row>
    <row r="801" spans="2:16" ht="12.75" customHeight="1">
      <c r="B801" s="15"/>
      <c r="C801" s="24"/>
      <c r="D801" s="24"/>
      <c r="F801" s="3"/>
      <c r="G801" s="4"/>
      <c r="H801" s="4"/>
      <c r="I801" s="4"/>
      <c r="J801" s="4"/>
      <c r="K801" s="4"/>
      <c r="L801" s="4"/>
      <c r="M801" s="4"/>
      <c r="N801" s="4"/>
      <c r="O801" s="4"/>
      <c r="P801" s="4"/>
    </row>
    <row r="802" spans="2:16" ht="12.75" customHeight="1">
      <c r="B802" s="15"/>
      <c r="C802" s="24"/>
      <c r="D802" s="24"/>
      <c r="F802" s="3"/>
      <c r="G802" s="4"/>
      <c r="H802" s="4"/>
      <c r="I802" s="4"/>
      <c r="J802" s="4"/>
      <c r="K802" s="4"/>
      <c r="L802" s="4"/>
      <c r="M802" s="4"/>
      <c r="N802" s="4"/>
      <c r="O802" s="4"/>
      <c r="P802" s="4"/>
    </row>
    <row r="803" spans="2:16" ht="12.75" customHeight="1">
      <c r="B803" s="15"/>
      <c r="C803" s="24"/>
      <c r="D803" s="24"/>
      <c r="F803" s="3"/>
      <c r="G803" s="4"/>
      <c r="H803" s="4"/>
      <c r="I803" s="4"/>
      <c r="J803" s="4"/>
      <c r="K803" s="4"/>
      <c r="L803" s="4"/>
      <c r="M803" s="4"/>
      <c r="N803" s="4"/>
      <c r="O803" s="4"/>
      <c r="P803" s="4"/>
    </row>
    <row r="804" spans="2:16" ht="12.75" customHeight="1">
      <c r="B804" s="15"/>
      <c r="C804" s="24"/>
      <c r="D804" s="24"/>
      <c r="F804" s="3"/>
      <c r="G804" s="4"/>
      <c r="H804" s="4"/>
      <c r="I804" s="4"/>
      <c r="J804" s="4"/>
      <c r="K804" s="4"/>
      <c r="L804" s="4"/>
      <c r="M804" s="4"/>
      <c r="N804" s="4"/>
      <c r="O804" s="4"/>
      <c r="P804" s="4"/>
    </row>
    <row r="805" spans="2:16" ht="12.75" customHeight="1">
      <c r="B805" s="15"/>
      <c r="C805" s="24"/>
      <c r="D805" s="24"/>
      <c r="F805" s="3"/>
      <c r="G805" s="4"/>
      <c r="H805" s="4"/>
      <c r="I805" s="4"/>
      <c r="J805" s="4"/>
      <c r="K805" s="4"/>
      <c r="L805" s="4"/>
      <c r="M805" s="4"/>
      <c r="N805" s="4"/>
      <c r="O805" s="4"/>
      <c r="P805" s="4"/>
    </row>
    <row r="806" spans="2:16" ht="12.75" customHeight="1">
      <c r="B806" s="15"/>
      <c r="C806" s="24"/>
      <c r="D806" s="24"/>
      <c r="F806" s="3"/>
      <c r="G806" s="4"/>
      <c r="H806" s="4"/>
      <c r="I806" s="4"/>
      <c r="J806" s="4"/>
      <c r="K806" s="4"/>
      <c r="L806" s="4"/>
      <c r="M806" s="4"/>
      <c r="N806" s="4"/>
      <c r="O806" s="4"/>
      <c r="P806" s="4"/>
    </row>
    <row r="807" spans="2:16" ht="12.75" customHeight="1">
      <c r="B807" s="15"/>
      <c r="C807" s="24"/>
      <c r="D807" s="24"/>
      <c r="F807" s="3"/>
      <c r="G807" s="4"/>
      <c r="H807" s="4"/>
      <c r="I807" s="4"/>
      <c r="J807" s="4"/>
      <c r="K807" s="4"/>
      <c r="L807" s="4"/>
      <c r="M807" s="4"/>
      <c r="N807" s="4"/>
      <c r="O807" s="4"/>
      <c r="P807" s="4"/>
    </row>
    <row r="808" spans="2:16" ht="12.75" customHeight="1">
      <c r="B808" s="15"/>
      <c r="C808" s="24"/>
      <c r="D808" s="24"/>
      <c r="F808" s="3"/>
      <c r="G808" s="4"/>
      <c r="H808" s="4"/>
      <c r="I808" s="4"/>
      <c r="J808" s="4"/>
      <c r="K808" s="4"/>
      <c r="L808" s="4"/>
      <c r="M808" s="4"/>
      <c r="N808" s="4"/>
      <c r="O808" s="4"/>
      <c r="P808" s="4"/>
    </row>
    <row r="809" spans="2:16" ht="12.75" customHeight="1">
      <c r="B809" s="15"/>
      <c r="C809" s="24"/>
      <c r="D809" s="24"/>
      <c r="F809" s="3"/>
      <c r="G809" s="4"/>
      <c r="H809" s="4"/>
      <c r="I809" s="4"/>
      <c r="J809" s="4"/>
      <c r="K809" s="4"/>
      <c r="L809" s="4"/>
      <c r="M809" s="4"/>
      <c r="N809" s="4"/>
      <c r="O809" s="4"/>
      <c r="P809" s="4"/>
    </row>
    <row r="810" spans="2:16" ht="12.75" customHeight="1">
      <c r="B810" s="15"/>
      <c r="C810" s="24"/>
      <c r="D810" s="24"/>
      <c r="F810" s="3"/>
      <c r="G810" s="4"/>
      <c r="H810" s="4"/>
      <c r="I810" s="4"/>
      <c r="J810" s="4"/>
      <c r="K810" s="4"/>
      <c r="L810" s="4"/>
      <c r="M810" s="4"/>
      <c r="N810" s="4"/>
      <c r="O810" s="4"/>
      <c r="P810" s="4"/>
    </row>
    <row r="811" spans="2:16" ht="12.75" customHeight="1">
      <c r="B811" s="15"/>
      <c r="C811" s="24"/>
      <c r="D811" s="24"/>
      <c r="F811" s="3"/>
      <c r="G811" s="4"/>
      <c r="H811" s="4"/>
      <c r="I811" s="4"/>
      <c r="J811" s="4"/>
      <c r="K811" s="4"/>
      <c r="L811" s="4"/>
      <c r="M811" s="4"/>
      <c r="N811" s="4"/>
      <c r="O811" s="4"/>
      <c r="P811" s="4"/>
    </row>
    <row r="812" spans="2:16" ht="12.75" customHeight="1">
      <c r="B812" s="15"/>
      <c r="C812" s="24"/>
      <c r="D812" s="24"/>
      <c r="F812" s="3"/>
      <c r="G812" s="4"/>
      <c r="H812" s="4"/>
      <c r="I812" s="4"/>
      <c r="J812" s="4"/>
      <c r="K812" s="4"/>
      <c r="L812" s="4"/>
      <c r="M812" s="4"/>
      <c r="N812" s="4"/>
      <c r="O812" s="4"/>
      <c r="P812" s="4"/>
    </row>
    <row r="813" spans="2:16" ht="12.75" customHeight="1">
      <c r="B813" s="15"/>
      <c r="C813" s="24"/>
      <c r="D813" s="24"/>
      <c r="F813" s="3"/>
      <c r="G813" s="4"/>
      <c r="H813" s="4"/>
      <c r="I813" s="4"/>
      <c r="J813" s="4"/>
      <c r="K813" s="4"/>
      <c r="L813" s="4"/>
      <c r="M813" s="4"/>
      <c r="N813" s="4"/>
      <c r="O813" s="4"/>
      <c r="P813" s="4"/>
    </row>
    <row r="814" spans="2:16" ht="12.75" customHeight="1">
      <c r="B814" s="15"/>
      <c r="C814" s="24"/>
      <c r="D814" s="24"/>
      <c r="F814" s="3"/>
      <c r="G814" s="4"/>
      <c r="H814" s="4"/>
      <c r="I814" s="4"/>
      <c r="J814" s="4"/>
      <c r="K814" s="4"/>
      <c r="L814" s="4"/>
      <c r="M814" s="4"/>
      <c r="N814" s="4"/>
      <c r="O814" s="4"/>
      <c r="P814" s="4"/>
    </row>
    <row r="815" spans="2:16" ht="12.75" customHeight="1">
      <c r="B815" s="15"/>
      <c r="C815" s="24"/>
      <c r="D815" s="24"/>
      <c r="F815" s="3"/>
      <c r="G815" s="4"/>
      <c r="H815" s="4"/>
      <c r="I815" s="4"/>
      <c r="J815" s="4"/>
      <c r="K815" s="4"/>
      <c r="L815" s="4"/>
      <c r="M815" s="4"/>
      <c r="N815" s="4"/>
      <c r="O815" s="4"/>
      <c r="P815" s="4"/>
    </row>
    <row r="816" spans="2:16" ht="12.75" customHeight="1">
      <c r="B816" s="15"/>
      <c r="C816" s="24"/>
      <c r="D816" s="24"/>
      <c r="F816" s="3"/>
      <c r="G816" s="4"/>
      <c r="H816" s="4"/>
      <c r="I816" s="4"/>
      <c r="J816" s="4"/>
      <c r="K816" s="4"/>
      <c r="L816" s="4"/>
      <c r="M816" s="4"/>
      <c r="N816" s="4"/>
      <c r="O816" s="4"/>
      <c r="P816" s="4"/>
    </row>
    <row r="817" spans="2:16" ht="12.75" customHeight="1">
      <c r="B817" s="15"/>
      <c r="C817" s="24"/>
      <c r="D817" s="24"/>
      <c r="F817" s="3"/>
      <c r="G817" s="4"/>
      <c r="H817" s="4"/>
      <c r="I817" s="4"/>
      <c r="J817" s="4"/>
      <c r="K817" s="4"/>
      <c r="L817" s="4"/>
      <c r="M817" s="4"/>
      <c r="N817" s="4"/>
      <c r="O817" s="4"/>
      <c r="P817" s="4"/>
    </row>
    <row r="818" spans="2:16" ht="12.75" customHeight="1">
      <c r="B818" s="15"/>
      <c r="C818" s="24"/>
      <c r="D818" s="24"/>
      <c r="F818" s="3"/>
      <c r="G818" s="4"/>
      <c r="H818" s="4"/>
      <c r="I818" s="4"/>
      <c r="J818" s="4"/>
      <c r="K818" s="4"/>
      <c r="L818" s="4"/>
      <c r="M818" s="4"/>
      <c r="N818" s="4"/>
      <c r="O818" s="4"/>
      <c r="P818" s="4"/>
    </row>
    <row r="819" spans="2:16" ht="12.75" customHeight="1">
      <c r="B819" s="15"/>
      <c r="C819" s="24"/>
      <c r="D819" s="24"/>
      <c r="F819" s="3"/>
      <c r="G819" s="4"/>
      <c r="H819" s="4"/>
      <c r="I819" s="4"/>
      <c r="J819" s="4"/>
      <c r="K819" s="4"/>
      <c r="L819" s="4"/>
      <c r="M819" s="4"/>
      <c r="N819" s="4"/>
      <c r="O819" s="4"/>
      <c r="P819" s="4"/>
    </row>
    <row r="820" spans="2:16" ht="12.75" customHeight="1">
      <c r="B820" s="15"/>
      <c r="C820" s="24"/>
      <c r="D820" s="24"/>
      <c r="F820" s="3"/>
      <c r="G820" s="4"/>
      <c r="H820" s="4"/>
      <c r="I820" s="4"/>
      <c r="J820" s="4"/>
      <c r="K820" s="4"/>
      <c r="L820" s="4"/>
      <c r="M820" s="4"/>
      <c r="N820" s="4"/>
      <c r="O820" s="4"/>
      <c r="P820" s="4"/>
    </row>
    <row r="821" spans="2:16" ht="12.75" customHeight="1">
      <c r="B821" s="15"/>
      <c r="C821" s="24"/>
      <c r="D821" s="24"/>
      <c r="F821" s="3"/>
      <c r="G821" s="4"/>
      <c r="H821" s="4"/>
      <c r="I821" s="4"/>
      <c r="J821" s="4"/>
      <c r="K821" s="4"/>
      <c r="L821" s="4"/>
      <c r="M821" s="4"/>
      <c r="N821" s="4"/>
      <c r="O821" s="4"/>
      <c r="P821" s="4"/>
    </row>
    <row r="822" spans="2:16" ht="12.75" customHeight="1">
      <c r="B822" s="15"/>
      <c r="C822" s="24"/>
      <c r="D822" s="24"/>
      <c r="F822" s="3"/>
      <c r="G822" s="4"/>
      <c r="H822" s="4"/>
      <c r="I822" s="4"/>
      <c r="J822" s="4"/>
      <c r="K822" s="4"/>
      <c r="L822" s="4"/>
      <c r="M822" s="4"/>
      <c r="N822" s="4"/>
      <c r="O822" s="4"/>
      <c r="P822" s="4"/>
    </row>
    <row r="823" spans="2:16" ht="12.75" customHeight="1">
      <c r="B823" s="15"/>
      <c r="C823" s="24"/>
      <c r="D823" s="24"/>
      <c r="F823" s="3"/>
      <c r="G823" s="4"/>
      <c r="H823" s="4"/>
      <c r="I823" s="4"/>
      <c r="J823" s="4"/>
      <c r="K823" s="4"/>
      <c r="L823" s="4"/>
      <c r="M823" s="4"/>
      <c r="N823" s="4"/>
      <c r="O823" s="4"/>
      <c r="P823" s="4"/>
    </row>
    <row r="824" spans="2:16" ht="12.75" customHeight="1">
      <c r="B824" s="15"/>
      <c r="C824" s="24"/>
      <c r="D824" s="24"/>
      <c r="F824" s="3"/>
      <c r="G824" s="4"/>
      <c r="H824" s="4"/>
      <c r="I824" s="4"/>
      <c r="J824" s="4"/>
      <c r="K824" s="4"/>
      <c r="L824" s="4"/>
      <c r="M824" s="4"/>
      <c r="N824" s="4"/>
      <c r="O824" s="4"/>
      <c r="P824" s="4"/>
    </row>
    <row r="825" spans="2:16" ht="12.75" customHeight="1">
      <c r="B825" s="15"/>
      <c r="C825" s="24"/>
      <c r="D825" s="24"/>
      <c r="F825" s="3"/>
      <c r="G825" s="4"/>
      <c r="H825" s="4"/>
      <c r="I825" s="4"/>
      <c r="J825" s="4"/>
      <c r="K825" s="4"/>
      <c r="L825" s="4"/>
      <c r="M825" s="4"/>
      <c r="N825" s="4"/>
      <c r="O825" s="4"/>
      <c r="P825" s="4"/>
    </row>
    <row r="826" spans="2:16" ht="12.75" customHeight="1">
      <c r="B826" s="15"/>
      <c r="C826" s="24"/>
      <c r="D826" s="24"/>
      <c r="F826" s="3"/>
      <c r="G826" s="4"/>
      <c r="H826" s="4"/>
      <c r="I826" s="4"/>
      <c r="J826" s="4"/>
      <c r="K826" s="4"/>
      <c r="L826" s="4"/>
      <c r="M826" s="4"/>
      <c r="N826" s="4"/>
      <c r="O826" s="4"/>
      <c r="P826" s="4"/>
    </row>
    <row r="827" spans="2:16" ht="12.75" customHeight="1">
      <c r="B827" s="15"/>
      <c r="C827" s="24"/>
      <c r="D827" s="24"/>
      <c r="F827" s="3"/>
      <c r="G827" s="4"/>
      <c r="H827" s="4"/>
      <c r="I827" s="4"/>
      <c r="J827" s="4"/>
      <c r="K827" s="4"/>
      <c r="L827" s="4"/>
      <c r="M827" s="4"/>
      <c r="N827" s="4"/>
      <c r="O827" s="4"/>
      <c r="P827" s="4"/>
    </row>
    <row r="828" spans="2:16" ht="12.75" customHeight="1">
      <c r="B828" s="15"/>
      <c r="C828" s="24"/>
      <c r="D828" s="24"/>
      <c r="F828" s="3"/>
      <c r="G828" s="4"/>
      <c r="H828" s="4"/>
      <c r="I828" s="4"/>
      <c r="J828" s="4"/>
      <c r="K828" s="4"/>
      <c r="L828" s="4"/>
      <c r="M828" s="4"/>
      <c r="N828" s="4"/>
      <c r="O828" s="4"/>
      <c r="P828" s="4"/>
    </row>
    <row r="829" spans="2:16" ht="12.75" customHeight="1">
      <c r="B829" s="15"/>
      <c r="C829" s="24"/>
      <c r="D829" s="24"/>
      <c r="F829" s="3"/>
      <c r="G829" s="4"/>
      <c r="H829" s="4"/>
      <c r="I829" s="4"/>
      <c r="J829" s="4"/>
      <c r="K829" s="4"/>
      <c r="L829" s="4"/>
      <c r="M829" s="4"/>
      <c r="N829" s="4"/>
      <c r="O829" s="4"/>
      <c r="P829" s="4"/>
    </row>
    <row r="830" spans="2:16" ht="12.75" customHeight="1">
      <c r="B830" s="15"/>
      <c r="C830" s="24"/>
      <c r="D830" s="24"/>
      <c r="F830" s="3"/>
      <c r="G830" s="4"/>
      <c r="H830" s="4"/>
      <c r="I830" s="4"/>
      <c r="J830" s="4"/>
      <c r="K830" s="4"/>
      <c r="L830" s="4"/>
      <c r="M830" s="4"/>
      <c r="N830" s="4"/>
      <c r="O830" s="4"/>
      <c r="P830" s="4"/>
    </row>
    <row r="831" spans="2:16" ht="12.75" customHeight="1">
      <c r="B831" s="15"/>
      <c r="C831" s="24"/>
      <c r="D831" s="24"/>
      <c r="F831" s="3"/>
      <c r="G831" s="4"/>
      <c r="H831" s="4"/>
      <c r="I831" s="4"/>
      <c r="J831" s="4"/>
      <c r="K831" s="4"/>
      <c r="L831" s="4"/>
      <c r="M831" s="4"/>
      <c r="N831" s="4"/>
      <c r="O831" s="4"/>
      <c r="P831" s="4"/>
    </row>
    <row r="832" spans="2:16" ht="12.75" customHeight="1">
      <c r="B832" s="15"/>
      <c r="C832" s="24"/>
      <c r="D832" s="24"/>
      <c r="F832" s="3"/>
      <c r="G832" s="4"/>
      <c r="H832" s="4"/>
      <c r="I832" s="4"/>
      <c r="J832" s="4"/>
      <c r="K832" s="4"/>
      <c r="L832" s="4"/>
      <c r="M832" s="4"/>
      <c r="N832" s="4"/>
      <c r="O832" s="4"/>
      <c r="P832" s="4"/>
    </row>
    <row r="833" spans="2:16" ht="12.75" customHeight="1">
      <c r="B833" s="15"/>
      <c r="C833" s="24"/>
      <c r="D833" s="24"/>
      <c r="F833" s="3"/>
      <c r="G833" s="4"/>
      <c r="H833" s="4"/>
      <c r="I833" s="4"/>
      <c r="J833" s="4"/>
      <c r="K833" s="4"/>
      <c r="L833" s="4"/>
      <c r="M833" s="4"/>
      <c r="N833" s="4"/>
      <c r="O833" s="4"/>
      <c r="P833" s="4"/>
    </row>
    <row r="834" spans="2:16" ht="12.75" customHeight="1">
      <c r="B834" s="15"/>
      <c r="C834" s="24"/>
      <c r="D834" s="24"/>
      <c r="F834" s="3"/>
      <c r="G834" s="4"/>
      <c r="H834" s="4"/>
      <c r="I834" s="4"/>
      <c r="J834" s="4"/>
      <c r="K834" s="4"/>
      <c r="L834" s="4"/>
      <c r="M834" s="4"/>
      <c r="N834" s="4"/>
      <c r="O834" s="4"/>
      <c r="P834" s="4"/>
    </row>
    <row r="835" spans="2:16" ht="12.75" customHeight="1">
      <c r="B835" s="15"/>
      <c r="C835" s="24"/>
      <c r="D835" s="24"/>
      <c r="F835" s="3"/>
      <c r="G835" s="4"/>
      <c r="H835" s="4"/>
      <c r="I835" s="4"/>
      <c r="J835" s="4"/>
      <c r="K835" s="4"/>
      <c r="L835" s="4"/>
      <c r="M835" s="4"/>
      <c r="N835" s="4"/>
      <c r="O835" s="4"/>
      <c r="P835" s="4"/>
    </row>
    <row r="836" spans="2:16" ht="12.75" customHeight="1">
      <c r="B836" s="15"/>
      <c r="C836" s="24"/>
      <c r="D836" s="24"/>
      <c r="F836" s="3"/>
      <c r="G836" s="4"/>
      <c r="H836" s="4"/>
      <c r="I836" s="4"/>
      <c r="J836" s="4"/>
      <c r="K836" s="4"/>
      <c r="L836" s="4"/>
      <c r="M836" s="4"/>
      <c r="N836" s="4"/>
      <c r="O836" s="4"/>
      <c r="P836" s="4"/>
    </row>
    <row r="837" spans="2:16" ht="12.75" customHeight="1">
      <c r="B837" s="15"/>
      <c r="C837" s="24"/>
      <c r="D837" s="24"/>
      <c r="F837" s="3"/>
      <c r="G837" s="4"/>
      <c r="H837" s="4"/>
      <c r="I837" s="4"/>
      <c r="J837" s="4"/>
      <c r="K837" s="4"/>
      <c r="L837" s="4"/>
      <c r="M837" s="4"/>
      <c r="N837" s="4"/>
      <c r="O837" s="4"/>
      <c r="P837" s="4"/>
    </row>
    <row r="838" spans="2:16" ht="12.75" customHeight="1">
      <c r="B838" s="15"/>
      <c r="C838" s="24"/>
      <c r="D838" s="24"/>
      <c r="F838" s="3"/>
      <c r="G838" s="4"/>
      <c r="H838" s="4"/>
      <c r="I838" s="4"/>
      <c r="J838" s="4"/>
      <c r="K838" s="4"/>
      <c r="L838" s="4"/>
      <c r="M838" s="4"/>
      <c r="N838" s="4"/>
      <c r="O838" s="4"/>
      <c r="P838" s="4"/>
    </row>
    <row r="839" spans="2:16" ht="12.75" customHeight="1">
      <c r="B839" s="15"/>
      <c r="C839" s="24"/>
      <c r="D839" s="24"/>
      <c r="F839" s="3"/>
      <c r="G839" s="4"/>
      <c r="H839" s="4"/>
      <c r="I839" s="4"/>
      <c r="J839" s="4"/>
      <c r="K839" s="4"/>
      <c r="L839" s="4"/>
      <c r="M839" s="4"/>
      <c r="N839" s="4"/>
      <c r="O839" s="4"/>
      <c r="P839" s="4"/>
    </row>
    <row r="840" spans="2:16" ht="12.75" customHeight="1">
      <c r="B840" s="15"/>
      <c r="C840" s="24"/>
      <c r="D840" s="24"/>
      <c r="F840" s="3"/>
      <c r="G840" s="4"/>
      <c r="H840" s="4"/>
      <c r="I840" s="4"/>
      <c r="J840" s="4"/>
      <c r="K840" s="4"/>
      <c r="L840" s="4"/>
      <c r="M840" s="4"/>
      <c r="N840" s="4"/>
      <c r="O840" s="4"/>
      <c r="P840" s="4"/>
    </row>
    <row r="841" spans="2:16" ht="12.75" customHeight="1">
      <c r="B841" s="15"/>
      <c r="C841" s="24"/>
      <c r="D841" s="24"/>
      <c r="F841" s="3"/>
      <c r="G841" s="4"/>
      <c r="H841" s="4"/>
      <c r="I841" s="4"/>
      <c r="J841" s="4"/>
      <c r="K841" s="4"/>
      <c r="L841" s="4"/>
      <c r="M841" s="4"/>
      <c r="N841" s="4"/>
      <c r="O841" s="4"/>
      <c r="P841" s="4"/>
    </row>
    <row r="842" spans="2:16" ht="12.75" customHeight="1">
      <c r="B842" s="15"/>
      <c r="C842" s="24"/>
      <c r="D842" s="24"/>
      <c r="F842" s="3"/>
      <c r="G842" s="4"/>
      <c r="H842" s="4"/>
      <c r="I842" s="4"/>
      <c r="J842" s="4"/>
      <c r="K842" s="4"/>
      <c r="L842" s="4"/>
      <c r="M842" s="4"/>
      <c r="N842" s="4"/>
      <c r="O842" s="4"/>
      <c r="P842" s="4"/>
    </row>
    <row r="843" spans="2:16" ht="12.75" customHeight="1">
      <c r="B843" s="15"/>
      <c r="C843" s="24"/>
      <c r="D843" s="24"/>
      <c r="F843" s="3"/>
      <c r="G843" s="4"/>
      <c r="H843" s="4"/>
      <c r="I843" s="4"/>
      <c r="J843" s="4"/>
      <c r="K843" s="4"/>
      <c r="L843" s="4"/>
      <c r="M843" s="4"/>
      <c r="N843" s="4"/>
      <c r="O843" s="4"/>
      <c r="P843" s="4"/>
    </row>
    <row r="844" spans="2:16" ht="12.75" customHeight="1">
      <c r="B844" s="15"/>
      <c r="C844" s="24"/>
      <c r="D844" s="24"/>
      <c r="F844" s="3"/>
      <c r="G844" s="4"/>
      <c r="H844" s="4"/>
      <c r="I844" s="4"/>
      <c r="J844" s="4"/>
      <c r="K844" s="4"/>
      <c r="L844" s="4"/>
      <c r="M844" s="4"/>
      <c r="N844" s="4"/>
      <c r="O844" s="4"/>
      <c r="P844" s="4"/>
    </row>
    <row r="845" spans="2:16" ht="12.75" customHeight="1">
      <c r="B845" s="15"/>
      <c r="C845" s="24"/>
      <c r="D845" s="24"/>
      <c r="F845" s="3"/>
      <c r="G845" s="4"/>
      <c r="H845" s="4"/>
      <c r="I845" s="4"/>
      <c r="J845" s="4"/>
      <c r="K845" s="4"/>
      <c r="L845" s="4"/>
      <c r="M845" s="4"/>
      <c r="N845" s="4"/>
      <c r="O845" s="4"/>
      <c r="P845" s="4"/>
    </row>
    <row r="846" spans="2:16" ht="12.75" customHeight="1">
      <c r="B846" s="15"/>
      <c r="C846" s="24"/>
      <c r="D846" s="24"/>
      <c r="F846" s="3"/>
      <c r="G846" s="4"/>
      <c r="H846" s="4"/>
      <c r="I846" s="4"/>
      <c r="J846" s="4"/>
      <c r="K846" s="4"/>
      <c r="L846" s="4"/>
      <c r="M846" s="4"/>
      <c r="N846" s="4"/>
      <c r="O846" s="4"/>
      <c r="P846" s="4"/>
    </row>
    <row r="847" spans="2:16" ht="12.75" customHeight="1">
      <c r="B847" s="15"/>
      <c r="C847" s="24"/>
      <c r="D847" s="24"/>
      <c r="F847" s="3"/>
      <c r="G847" s="4"/>
      <c r="H847" s="4"/>
      <c r="I847" s="4"/>
      <c r="J847" s="4"/>
      <c r="K847" s="4"/>
      <c r="L847" s="4"/>
      <c r="M847" s="4"/>
      <c r="N847" s="4"/>
      <c r="O847" s="4"/>
      <c r="P847" s="4"/>
    </row>
    <row r="848" spans="2:16" ht="12.75" customHeight="1">
      <c r="B848" s="15"/>
      <c r="C848" s="24"/>
      <c r="D848" s="24"/>
      <c r="F848" s="3"/>
      <c r="G848" s="4"/>
      <c r="H848" s="4"/>
      <c r="I848" s="4"/>
      <c r="J848" s="4"/>
      <c r="K848" s="4"/>
      <c r="L848" s="4"/>
      <c r="M848" s="4"/>
      <c r="N848" s="4"/>
      <c r="O848" s="4"/>
      <c r="P848" s="4"/>
    </row>
    <row r="849" spans="2:16" ht="12.75" customHeight="1">
      <c r="B849" s="15"/>
      <c r="C849" s="24"/>
      <c r="D849" s="24"/>
      <c r="F849" s="3"/>
      <c r="G849" s="4"/>
      <c r="H849" s="4"/>
      <c r="I849" s="4"/>
      <c r="J849" s="4"/>
      <c r="K849" s="4"/>
      <c r="L849" s="4"/>
      <c r="M849" s="4"/>
      <c r="N849" s="4"/>
      <c r="O849" s="4"/>
      <c r="P849" s="4"/>
    </row>
    <row r="850" spans="2:16" ht="12.75" customHeight="1">
      <c r="B850" s="15"/>
      <c r="C850" s="24"/>
      <c r="D850" s="24"/>
      <c r="F850" s="3"/>
      <c r="G850" s="4"/>
      <c r="H850" s="4"/>
      <c r="I850" s="4"/>
      <c r="J850" s="4"/>
      <c r="K850" s="4"/>
      <c r="L850" s="4"/>
      <c r="M850" s="4"/>
      <c r="N850" s="4"/>
      <c r="O850" s="4"/>
      <c r="P850" s="4"/>
    </row>
    <row r="851" spans="2:16" ht="12.75" customHeight="1">
      <c r="B851" s="15"/>
      <c r="C851" s="24"/>
      <c r="D851" s="24"/>
      <c r="F851" s="3"/>
      <c r="G851" s="4"/>
      <c r="H851" s="4"/>
      <c r="I851" s="4"/>
      <c r="J851" s="4"/>
      <c r="K851" s="4"/>
      <c r="L851" s="4"/>
      <c r="M851" s="4"/>
      <c r="N851" s="4"/>
      <c r="O851" s="4"/>
      <c r="P851" s="4"/>
    </row>
    <row r="852" spans="2:16" ht="12.75" customHeight="1">
      <c r="B852" s="15"/>
      <c r="C852" s="24"/>
      <c r="D852" s="24"/>
      <c r="F852" s="3"/>
      <c r="G852" s="4"/>
      <c r="H852" s="4"/>
      <c r="I852" s="4"/>
      <c r="J852" s="4"/>
      <c r="K852" s="4"/>
      <c r="L852" s="4"/>
      <c r="M852" s="4"/>
      <c r="N852" s="4"/>
      <c r="O852" s="4"/>
      <c r="P852" s="4"/>
    </row>
    <row r="853" spans="2:16" ht="12.75" customHeight="1">
      <c r="B853" s="15"/>
      <c r="C853" s="24"/>
      <c r="D853" s="24"/>
      <c r="F853" s="3"/>
      <c r="G853" s="4"/>
      <c r="H853" s="4"/>
      <c r="I853" s="4"/>
      <c r="J853" s="4"/>
      <c r="K853" s="4"/>
      <c r="L853" s="4"/>
      <c r="M853" s="4"/>
      <c r="N853" s="4"/>
      <c r="O853" s="4"/>
      <c r="P853" s="4"/>
    </row>
    <row r="854" spans="2:16" ht="12.75" customHeight="1">
      <c r="B854" s="15"/>
      <c r="C854" s="24"/>
      <c r="D854" s="24"/>
      <c r="F854" s="3"/>
      <c r="G854" s="4"/>
      <c r="H854" s="4"/>
      <c r="I854" s="4"/>
      <c r="J854" s="4"/>
      <c r="K854" s="4"/>
      <c r="L854" s="4"/>
      <c r="M854" s="4"/>
      <c r="N854" s="4"/>
      <c r="O854" s="4"/>
      <c r="P854" s="4"/>
    </row>
    <row r="855" spans="2:16" ht="12.75" customHeight="1">
      <c r="B855" s="15"/>
      <c r="C855" s="24"/>
      <c r="D855" s="24"/>
      <c r="F855" s="3"/>
      <c r="G855" s="4"/>
      <c r="H855" s="4"/>
      <c r="I855" s="4"/>
      <c r="J855" s="4"/>
      <c r="K855" s="4"/>
      <c r="L855" s="4"/>
      <c r="M855" s="4"/>
      <c r="N855" s="4"/>
      <c r="O855" s="4"/>
      <c r="P855" s="4"/>
    </row>
    <row r="856" spans="2:16" ht="12.75" customHeight="1">
      <c r="B856" s="15"/>
      <c r="C856" s="24"/>
      <c r="D856" s="24"/>
      <c r="F856" s="3"/>
      <c r="G856" s="4"/>
      <c r="H856" s="4"/>
      <c r="I856" s="4"/>
      <c r="J856" s="4"/>
      <c r="K856" s="4"/>
      <c r="L856" s="4"/>
      <c r="M856" s="4"/>
      <c r="N856" s="4"/>
      <c r="O856" s="4"/>
      <c r="P856" s="4"/>
    </row>
    <row r="857" spans="2:16" ht="12.75" customHeight="1">
      <c r="B857" s="15"/>
      <c r="C857" s="24"/>
      <c r="D857" s="24"/>
      <c r="F857" s="3"/>
      <c r="G857" s="4"/>
      <c r="H857" s="4"/>
      <c r="I857" s="4"/>
      <c r="J857" s="4"/>
      <c r="K857" s="4"/>
      <c r="L857" s="4"/>
      <c r="M857" s="4"/>
      <c r="N857" s="4"/>
      <c r="O857" s="4"/>
      <c r="P857" s="4"/>
    </row>
    <row r="858" spans="2:16" ht="12.75" customHeight="1">
      <c r="B858" s="15"/>
      <c r="C858" s="24"/>
      <c r="D858" s="24"/>
      <c r="F858" s="3"/>
      <c r="G858" s="4"/>
      <c r="H858" s="4"/>
      <c r="I858" s="4"/>
      <c r="J858" s="4"/>
      <c r="K858" s="4"/>
      <c r="L858" s="4"/>
      <c r="M858" s="4"/>
      <c r="N858" s="4"/>
      <c r="O858" s="4"/>
      <c r="P858" s="4"/>
    </row>
    <row r="859" spans="2:16" ht="12.75" customHeight="1">
      <c r="B859" s="15"/>
      <c r="C859" s="24"/>
      <c r="D859" s="24"/>
      <c r="F859" s="3"/>
      <c r="G859" s="4"/>
      <c r="H859" s="4"/>
      <c r="I859" s="4"/>
      <c r="J859" s="4"/>
      <c r="K859" s="4"/>
      <c r="L859" s="4"/>
      <c r="M859" s="4"/>
      <c r="N859" s="4"/>
      <c r="O859" s="4"/>
      <c r="P859" s="4"/>
    </row>
    <row r="860" spans="2:16" ht="12.75" customHeight="1">
      <c r="B860" s="15"/>
      <c r="C860" s="24"/>
      <c r="D860" s="24"/>
      <c r="F860" s="3"/>
      <c r="G860" s="4"/>
      <c r="H860" s="4"/>
      <c r="I860" s="4"/>
      <c r="J860" s="4"/>
      <c r="K860" s="4"/>
      <c r="L860" s="4"/>
      <c r="M860" s="4"/>
      <c r="N860" s="4"/>
      <c r="O860" s="4"/>
      <c r="P860" s="4"/>
    </row>
    <row r="861" spans="2:16" ht="12.75" customHeight="1">
      <c r="B861" s="15"/>
      <c r="C861" s="24"/>
      <c r="D861" s="24"/>
      <c r="F861" s="3"/>
      <c r="G861" s="4"/>
      <c r="H861" s="4"/>
      <c r="I861" s="4"/>
      <c r="J861" s="4"/>
      <c r="K861" s="4"/>
      <c r="L861" s="4"/>
      <c r="M861" s="4"/>
      <c r="N861" s="4"/>
      <c r="O861" s="4"/>
      <c r="P861" s="4"/>
    </row>
    <row r="862" spans="2:16" ht="12.75" customHeight="1">
      <c r="B862" s="15"/>
      <c r="C862" s="24"/>
      <c r="D862" s="24"/>
      <c r="F862" s="3"/>
      <c r="G862" s="4"/>
      <c r="H862" s="4"/>
      <c r="I862" s="4"/>
      <c r="J862" s="4"/>
      <c r="K862" s="4"/>
      <c r="L862" s="4"/>
      <c r="M862" s="4"/>
      <c r="N862" s="4"/>
      <c r="O862" s="4"/>
      <c r="P862" s="4"/>
    </row>
    <row r="863" spans="2:16" ht="12.75" customHeight="1">
      <c r="B863" s="15"/>
      <c r="C863" s="24"/>
      <c r="D863" s="24"/>
      <c r="F863" s="3"/>
      <c r="G863" s="4"/>
      <c r="H863" s="4"/>
      <c r="I863" s="4"/>
      <c r="J863" s="4"/>
      <c r="K863" s="4"/>
      <c r="L863" s="4"/>
      <c r="M863" s="4"/>
      <c r="N863" s="4"/>
      <c r="O863" s="4"/>
      <c r="P863" s="4"/>
    </row>
    <row r="864" spans="2:16" ht="12.75" customHeight="1">
      <c r="B864" s="15"/>
      <c r="C864" s="24"/>
      <c r="D864" s="24"/>
      <c r="F864" s="3"/>
      <c r="G864" s="4"/>
      <c r="H864" s="4"/>
      <c r="I864" s="4"/>
      <c r="J864" s="4"/>
      <c r="K864" s="4"/>
      <c r="L864" s="4"/>
      <c r="M864" s="4"/>
      <c r="N864" s="4"/>
      <c r="O864" s="4"/>
      <c r="P864" s="4"/>
    </row>
    <row r="865" spans="2:16" ht="12.75" customHeight="1">
      <c r="B865" s="15"/>
      <c r="C865" s="24"/>
      <c r="D865" s="24"/>
      <c r="F865" s="3"/>
      <c r="G865" s="4"/>
      <c r="H865" s="4"/>
      <c r="I865" s="4"/>
      <c r="J865" s="4"/>
      <c r="K865" s="4"/>
      <c r="L865" s="4"/>
      <c r="M865" s="4"/>
      <c r="N865" s="4"/>
      <c r="O865" s="4"/>
      <c r="P865" s="4"/>
    </row>
    <row r="866" spans="2:16" ht="12.75" customHeight="1">
      <c r="B866" s="15"/>
      <c r="C866" s="24"/>
      <c r="D866" s="24"/>
      <c r="F866" s="3"/>
      <c r="G866" s="4"/>
      <c r="H866" s="4"/>
      <c r="I866" s="4"/>
      <c r="J866" s="4"/>
      <c r="K866" s="4"/>
      <c r="L866" s="4"/>
      <c r="M866" s="4"/>
      <c r="N866" s="4"/>
      <c r="O866" s="4"/>
      <c r="P866" s="4"/>
    </row>
    <row r="867" spans="2:16" ht="12.75" customHeight="1">
      <c r="B867" s="15"/>
      <c r="C867" s="24"/>
      <c r="D867" s="24"/>
      <c r="F867" s="3"/>
      <c r="G867" s="4"/>
      <c r="H867" s="4"/>
      <c r="I867" s="4"/>
      <c r="J867" s="4"/>
      <c r="K867" s="4"/>
      <c r="L867" s="4"/>
      <c r="M867" s="4"/>
      <c r="N867" s="4"/>
      <c r="O867" s="4"/>
      <c r="P867" s="4"/>
    </row>
    <row r="868" spans="2:16" ht="12.75" customHeight="1">
      <c r="B868" s="15"/>
      <c r="C868" s="24"/>
      <c r="D868" s="24"/>
      <c r="F868" s="3"/>
      <c r="G868" s="4"/>
      <c r="H868" s="4"/>
      <c r="I868" s="4"/>
      <c r="J868" s="4"/>
      <c r="K868" s="4"/>
      <c r="L868" s="4"/>
      <c r="M868" s="4"/>
      <c r="N868" s="4"/>
      <c r="O868" s="4"/>
      <c r="P868" s="4"/>
    </row>
    <row r="869" spans="2:16" ht="12.75" customHeight="1">
      <c r="B869" s="15"/>
      <c r="C869" s="24"/>
      <c r="D869" s="24"/>
      <c r="F869" s="3"/>
      <c r="G869" s="4"/>
      <c r="H869" s="4"/>
      <c r="I869" s="4"/>
      <c r="J869" s="4"/>
      <c r="K869" s="4"/>
      <c r="L869" s="4"/>
      <c r="M869" s="4"/>
      <c r="N869" s="4"/>
      <c r="O869" s="4"/>
      <c r="P869" s="4"/>
    </row>
    <row r="870" spans="2:16" ht="12.75" customHeight="1">
      <c r="B870" s="15"/>
      <c r="C870" s="24"/>
      <c r="D870" s="24"/>
      <c r="F870" s="3"/>
      <c r="G870" s="4"/>
      <c r="H870" s="4"/>
      <c r="I870" s="4"/>
      <c r="J870" s="4"/>
      <c r="K870" s="4"/>
      <c r="L870" s="4"/>
      <c r="M870" s="4"/>
      <c r="N870" s="4"/>
      <c r="O870" s="4"/>
      <c r="P870" s="4"/>
    </row>
    <row r="871" spans="2:16" ht="12.75" customHeight="1">
      <c r="B871" s="15"/>
      <c r="C871" s="24"/>
      <c r="D871" s="24"/>
      <c r="F871" s="3"/>
      <c r="G871" s="4"/>
      <c r="H871" s="4"/>
      <c r="I871" s="4"/>
      <c r="J871" s="4"/>
      <c r="K871" s="4"/>
      <c r="L871" s="4"/>
      <c r="M871" s="4"/>
      <c r="N871" s="4"/>
      <c r="O871" s="4"/>
      <c r="P871" s="4"/>
    </row>
    <row r="872" spans="2:16" ht="12.75" customHeight="1">
      <c r="B872" s="15"/>
      <c r="C872" s="24"/>
      <c r="D872" s="24"/>
      <c r="F872" s="3"/>
      <c r="G872" s="4"/>
      <c r="H872" s="4"/>
      <c r="I872" s="4"/>
      <c r="J872" s="4"/>
      <c r="K872" s="4"/>
      <c r="L872" s="4"/>
      <c r="M872" s="4"/>
      <c r="N872" s="4"/>
      <c r="O872" s="4"/>
      <c r="P872" s="4"/>
    </row>
    <row r="873" spans="2:16" ht="12.75" customHeight="1">
      <c r="B873" s="15"/>
      <c r="C873" s="24"/>
      <c r="D873" s="24"/>
      <c r="F873" s="3"/>
      <c r="G873" s="4"/>
      <c r="H873" s="4"/>
      <c r="I873" s="4"/>
      <c r="J873" s="4"/>
      <c r="K873" s="4"/>
      <c r="L873" s="4"/>
      <c r="M873" s="4"/>
      <c r="N873" s="4"/>
      <c r="O873" s="4"/>
      <c r="P873" s="4"/>
    </row>
    <row r="874" spans="2:16" ht="12.75" customHeight="1">
      <c r="B874" s="15"/>
      <c r="C874" s="24"/>
      <c r="D874" s="24"/>
      <c r="F874" s="3"/>
      <c r="G874" s="4"/>
      <c r="H874" s="4"/>
      <c r="I874" s="4"/>
      <c r="J874" s="4"/>
      <c r="K874" s="4"/>
      <c r="L874" s="4"/>
      <c r="M874" s="4"/>
      <c r="N874" s="4"/>
      <c r="O874" s="4"/>
      <c r="P874" s="4"/>
    </row>
    <row r="875" spans="2:16" ht="12.75" customHeight="1">
      <c r="B875" s="15"/>
      <c r="C875" s="24"/>
      <c r="D875" s="24"/>
      <c r="F875" s="3"/>
      <c r="G875" s="4"/>
      <c r="H875" s="4"/>
      <c r="I875" s="4"/>
      <c r="J875" s="4"/>
      <c r="K875" s="4"/>
      <c r="L875" s="4"/>
      <c r="M875" s="4"/>
      <c r="N875" s="4"/>
      <c r="O875" s="4"/>
      <c r="P875" s="4"/>
    </row>
    <row r="876" spans="2:16" ht="12.75" customHeight="1">
      <c r="B876" s="15"/>
      <c r="C876" s="24"/>
      <c r="D876" s="24"/>
      <c r="F876" s="3"/>
      <c r="G876" s="4"/>
      <c r="H876" s="4"/>
      <c r="I876" s="4"/>
      <c r="J876" s="4"/>
      <c r="K876" s="4"/>
      <c r="L876" s="4"/>
      <c r="M876" s="4"/>
      <c r="N876" s="4"/>
      <c r="O876" s="4"/>
      <c r="P876" s="4"/>
    </row>
    <row r="877" spans="2:16" ht="12.75" customHeight="1">
      <c r="B877" s="15"/>
      <c r="C877" s="24"/>
      <c r="D877" s="24"/>
      <c r="F877" s="3"/>
      <c r="G877" s="4"/>
      <c r="H877" s="4"/>
      <c r="I877" s="4"/>
      <c r="J877" s="4"/>
      <c r="K877" s="4"/>
      <c r="L877" s="4"/>
      <c r="M877" s="4"/>
      <c r="N877" s="4"/>
      <c r="O877" s="4"/>
      <c r="P877" s="4"/>
    </row>
    <row r="878" spans="2:16" ht="12.75" customHeight="1">
      <c r="B878" s="15"/>
      <c r="C878" s="24"/>
      <c r="D878" s="24"/>
      <c r="F878" s="3"/>
      <c r="G878" s="4"/>
      <c r="H878" s="4"/>
      <c r="I878" s="4"/>
      <c r="J878" s="4"/>
      <c r="K878" s="4"/>
      <c r="L878" s="4"/>
      <c r="M878" s="4"/>
      <c r="N878" s="4"/>
      <c r="O878" s="4"/>
      <c r="P878" s="4"/>
    </row>
    <row r="879" spans="2:16" ht="12.75" customHeight="1">
      <c r="B879" s="15"/>
      <c r="C879" s="24"/>
      <c r="D879" s="24"/>
      <c r="F879" s="3"/>
      <c r="G879" s="4"/>
      <c r="H879" s="4"/>
      <c r="I879" s="4"/>
      <c r="J879" s="4"/>
      <c r="K879" s="4"/>
      <c r="L879" s="4"/>
      <c r="M879" s="4"/>
      <c r="N879" s="4"/>
      <c r="O879" s="4"/>
      <c r="P879" s="4"/>
    </row>
    <row r="880" spans="2:16" ht="12.75" customHeight="1">
      <c r="B880" s="15"/>
      <c r="C880" s="24"/>
      <c r="D880" s="24"/>
      <c r="F880" s="3"/>
      <c r="G880" s="4"/>
      <c r="H880" s="4"/>
      <c r="I880" s="4"/>
      <c r="J880" s="4"/>
      <c r="K880" s="4"/>
      <c r="L880" s="4"/>
      <c r="M880" s="4"/>
      <c r="N880" s="4"/>
      <c r="O880" s="4"/>
      <c r="P880" s="4"/>
    </row>
    <row r="881" spans="2:16" ht="12.75" customHeight="1">
      <c r="B881" s="15"/>
      <c r="C881" s="24"/>
      <c r="D881" s="24"/>
      <c r="F881" s="3"/>
      <c r="G881" s="4"/>
      <c r="H881" s="4"/>
      <c r="I881" s="4"/>
      <c r="J881" s="4"/>
      <c r="K881" s="4"/>
      <c r="L881" s="4"/>
      <c r="M881" s="4"/>
      <c r="N881" s="4"/>
      <c r="O881" s="4"/>
      <c r="P881" s="4"/>
    </row>
    <row r="882" spans="2:16" ht="12.75" customHeight="1">
      <c r="B882" s="15"/>
      <c r="C882" s="24"/>
      <c r="D882" s="24"/>
      <c r="F882" s="3"/>
      <c r="G882" s="4"/>
      <c r="H882" s="4"/>
      <c r="I882" s="4"/>
      <c r="J882" s="4"/>
      <c r="K882" s="4"/>
      <c r="L882" s="4"/>
      <c r="M882" s="4"/>
      <c r="N882" s="4"/>
      <c r="O882" s="4"/>
      <c r="P882" s="4"/>
    </row>
    <row r="883" spans="2:16" ht="12.75" customHeight="1">
      <c r="B883" s="15"/>
      <c r="C883" s="24"/>
      <c r="D883" s="24"/>
      <c r="F883" s="3"/>
      <c r="G883" s="4"/>
      <c r="H883" s="4"/>
      <c r="I883" s="4"/>
      <c r="J883" s="4"/>
      <c r="K883" s="4"/>
      <c r="L883" s="4"/>
      <c r="M883" s="4"/>
      <c r="N883" s="4"/>
      <c r="O883" s="4"/>
      <c r="P883" s="4"/>
    </row>
    <row r="884" spans="2:16" ht="12.75" customHeight="1">
      <c r="B884" s="15"/>
      <c r="C884" s="24"/>
      <c r="D884" s="24"/>
      <c r="F884" s="3"/>
      <c r="G884" s="4"/>
      <c r="H884" s="4"/>
      <c r="I884" s="4"/>
      <c r="J884" s="4"/>
      <c r="K884" s="4"/>
      <c r="L884" s="4"/>
      <c r="M884" s="4"/>
      <c r="N884" s="4"/>
      <c r="O884" s="4"/>
      <c r="P884" s="4"/>
    </row>
    <row r="885" spans="2:16" ht="12.75" customHeight="1">
      <c r="B885" s="15"/>
      <c r="C885" s="24"/>
      <c r="D885" s="24"/>
      <c r="F885" s="3"/>
      <c r="G885" s="4"/>
      <c r="H885" s="4"/>
      <c r="I885" s="4"/>
      <c r="J885" s="4"/>
      <c r="K885" s="4"/>
      <c r="L885" s="4"/>
      <c r="M885" s="4"/>
      <c r="N885" s="4"/>
      <c r="O885" s="4"/>
      <c r="P885" s="4"/>
    </row>
    <row r="886" spans="2:16" ht="12.75" customHeight="1">
      <c r="B886" s="15"/>
      <c r="C886" s="24"/>
      <c r="D886" s="24"/>
      <c r="F886" s="3"/>
      <c r="G886" s="4"/>
      <c r="H886" s="4"/>
      <c r="I886" s="4"/>
      <c r="J886" s="4"/>
      <c r="K886" s="4"/>
      <c r="L886" s="4"/>
      <c r="M886" s="4"/>
      <c r="N886" s="4"/>
      <c r="O886" s="4"/>
      <c r="P886" s="4"/>
    </row>
    <row r="887" spans="2:16" ht="12.75" customHeight="1">
      <c r="B887" s="15"/>
      <c r="C887" s="24"/>
      <c r="D887" s="24"/>
      <c r="F887" s="3"/>
      <c r="G887" s="4"/>
      <c r="H887" s="4"/>
      <c r="I887" s="4"/>
      <c r="J887" s="4"/>
      <c r="K887" s="4"/>
      <c r="L887" s="4"/>
      <c r="M887" s="4"/>
      <c r="N887" s="4"/>
      <c r="O887" s="4"/>
      <c r="P887" s="4"/>
    </row>
    <row r="888" spans="2:16" ht="12.75" customHeight="1">
      <c r="B888" s="15"/>
      <c r="C888" s="24"/>
      <c r="D888" s="24"/>
      <c r="F888" s="3"/>
      <c r="G888" s="4"/>
      <c r="H888" s="4"/>
      <c r="I888" s="4"/>
      <c r="J888" s="4"/>
      <c r="K888" s="4"/>
      <c r="L888" s="4"/>
      <c r="M888" s="4"/>
      <c r="N888" s="4"/>
      <c r="O888" s="4"/>
      <c r="P888" s="4"/>
    </row>
    <row r="889" spans="2:16" ht="12.75" customHeight="1">
      <c r="B889" s="15"/>
      <c r="C889" s="24"/>
      <c r="D889" s="24"/>
      <c r="F889" s="3"/>
      <c r="G889" s="4"/>
      <c r="H889" s="4"/>
      <c r="I889" s="4"/>
      <c r="J889" s="4"/>
      <c r="K889" s="4"/>
      <c r="L889" s="4"/>
      <c r="M889" s="4"/>
      <c r="N889" s="4"/>
      <c r="O889" s="4"/>
      <c r="P889" s="4"/>
    </row>
    <row r="890" spans="2:16" ht="12.75" customHeight="1">
      <c r="B890" s="15"/>
      <c r="C890" s="24"/>
      <c r="D890" s="24"/>
      <c r="F890" s="3"/>
      <c r="G890" s="4"/>
      <c r="H890" s="4"/>
      <c r="I890" s="4"/>
      <c r="J890" s="4"/>
      <c r="K890" s="4"/>
      <c r="L890" s="4"/>
      <c r="M890" s="4"/>
      <c r="N890" s="4"/>
      <c r="O890" s="4"/>
      <c r="P890" s="4"/>
    </row>
    <row r="891" spans="2:16" ht="12.75" customHeight="1">
      <c r="B891" s="15"/>
      <c r="C891" s="24"/>
      <c r="D891" s="24"/>
      <c r="F891" s="3"/>
      <c r="G891" s="4"/>
      <c r="H891" s="4"/>
      <c r="I891" s="4"/>
      <c r="J891" s="4"/>
      <c r="K891" s="4"/>
      <c r="L891" s="4"/>
      <c r="M891" s="4"/>
      <c r="N891" s="4"/>
      <c r="O891" s="4"/>
      <c r="P891" s="4"/>
    </row>
    <row r="892" spans="2:16" ht="12.75" customHeight="1">
      <c r="B892" s="15"/>
      <c r="C892" s="24"/>
      <c r="D892" s="24"/>
      <c r="F892" s="3"/>
      <c r="G892" s="4"/>
      <c r="H892" s="4"/>
      <c r="I892" s="4"/>
      <c r="J892" s="4"/>
      <c r="K892" s="4"/>
      <c r="L892" s="4"/>
      <c r="M892" s="4"/>
      <c r="N892" s="4"/>
      <c r="O892" s="4"/>
      <c r="P892" s="4"/>
    </row>
    <row r="893" spans="2:16" ht="12.75" customHeight="1">
      <c r="B893" s="15"/>
      <c r="C893" s="24"/>
      <c r="D893" s="24"/>
      <c r="F893" s="3"/>
      <c r="G893" s="4"/>
      <c r="H893" s="4"/>
      <c r="I893" s="4"/>
      <c r="J893" s="4"/>
      <c r="K893" s="4"/>
      <c r="L893" s="4"/>
      <c r="M893" s="4"/>
      <c r="N893" s="4"/>
      <c r="O893" s="4"/>
      <c r="P893" s="4"/>
    </row>
    <row r="894" spans="2:16" ht="12.75" customHeight="1">
      <c r="B894" s="15"/>
      <c r="C894" s="24"/>
      <c r="D894" s="24"/>
      <c r="F894" s="3"/>
      <c r="G894" s="4"/>
      <c r="H894" s="4"/>
      <c r="I894" s="4"/>
      <c r="J894" s="4"/>
      <c r="K894" s="4"/>
      <c r="L894" s="4"/>
      <c r="M894" s="4"/>
      <c r="N894" s="4"/>
      <c r="O894" s="4"/>
      <c r="P894" s="4"/>
    </row>
    <row r="895" spans="2:16" ht="12.75" customHeight="1">
      <c r="B895" s="15"/>
      <c r="C895" s="24"/>
      <c r="D895" s="24"/>
      <c r="F895" s="3"/>
      <c r="G895" s="4"/>
      <c r="H895" s="4"/>
      <c r="I895" s="4"/>
      <c r="J895" s="4"/>
      <c r="K895" s="4"/>
      <c r="L895" s="4"/>
      <c r="M895" s="4"/>
      <c r="N895" s="4"/>
      <c r="O895" s="4"/>
      <c r="P895" s="4"/>
    </row>
    <row r="896" spans="2:16" ht="12.75" customHeight="1">
      <c r="B896" s="15"/>
      <c r="C896" s="24"/>
      <c r="D896" s="24"/>
      <c r="F896" s="3"/>
      <c r="G896" s="4"/>
      <c r="H896" s="4"/>
      <c r="I896" s="4"/>
      <c r="J896" s="4"/>
      <c r="K896" s="4"/>
      <c r="L896" s="4"/>
      <c r="M896" s="4"/>
      <c r="N896" s="4"/>
      <c r="O896" s="4"/>
      <c r="P896" s="4"/>
    </row>
    <row r="897" spans="2:16" ht="12.75" customHeight="1">
      <c r="B897" s="15"/>
      <c r="C897" s="24"/>
      <c r="D897" s="24"/>
      <c r="F897" s="3"/>
      <c r="G897" s="4"/>
      <c r="H897" s="4"/>
      <c r="I897" s="4"/>
      <c r="J897" s="4"/>
      <c r="K897" s="4"/>
      <c r="L897" s="4"/>
      <c r="M897" s="4"/>
      <c r="N897" s="4"/>
      <c r="O897" s="4"/>
      <c r="P897" s="4"/>
    </row>
    <row r="898" spans="2:16" ht="12.75" customHeight="1">
      <c r="B898" s="15"/>
      <c r="C898" s="24"/>
      <c r="D898" s="24"/>
      <c r="F898" s="3"/>
      <c r="G898" s="4"/>
      <c r="H898" s="4"/>
      <c r="I898" s="4"/>
      <c r="J898" s="4"/>
      <c r="K898" s="4"/>
      <c r="L898" s="4"/>
      <c r="M898" s="4"/>
      <c r="N898" s="4"/>
      <c r="O898" s="4"/>
      <c r="P898" s="4"/>
    </row>
    <row r="899" spans="2:16" ht="12.75" customHeight="1">
      <c r="B899" s="15"/>
      <c r="C899" s="24"/>
      <c r="D899" s="24"/>
      <c r="F899" s="3"/>
      <c r="G899" s="4"/>
      <c r="H899" s="4"/>
      <c r="I899" s="4"/>
      <c r="J899" s="4"/>
      <c r="K899" s="4"/>
      <c r="L899" s="4"/>
      <c r="M899" s="4"/>
      <c r="N899" s="4"/>
      <c r="O899" s="4"/>
      <c r="P899" s="4"/>
    </row>
    <row r="900" spans="2:16" ht="12.75" customHeight="1">
      <c r="B900" s="15"/>
      <c r="C900" s="24"/>
      <c r="D900" s="24"/>
      <c r="F900" s="3"/>
      <c r="G900" s="4"/>
      <c r="H900" s="4"/>
      <c r="I900" s="4"/>
      <c r="J900" s="4"/>
      <c r="K900" s="4"/>
      <c r="L900" s="4"/>
      <c r="M900" s="4"/>
      <c r="N900" s="4"/>
      <c r="O900" s="4"/>
      <c r="P900" s="4"/>
    </row>
    <row r="901" spans="2:16" ht="12.75" customHeight="1">
      <c r="B901" s="15"/>
      <c r="C901" s="24"/>
      <c r="D901" s="24"/>
      <c r="F901" s="3"/>
      <c r="G901" s="4"/>
      <c r="H901" s="4"/>
      <c r="I901" s="4"/>
      <c r="J901" s="4"/>
      <c r="K901" s="4"/>
      <c r="L901" s="4"/>
      <c r="M901" s="4"/>
      <c r="N901" s="4"/>
      <c r="O901" s="4"/>
      <c r="P901" s="4"/>
    </row>
    <row r="902" spans="2:16" ht="12.75" customHeight="1">
      <c r="B902" s="15"/>
      <c r="C902" s="24"/>
      <c r="D902" s="24"/>
      <c r="F902" s="3"/>
      <c r="G902" s="4"/>
      <c r="H902" s="4"/>
      <c r="I902" s="4"/>
      <c r="J902" s="4"/>
      <c r="K902" s="4"/>
      <c r="L902" s="4"/>
      <c r="M902" s="4"/>
      <c r="N902" s="4"/>
      <c r="O902" s="4"/>
      <c r="P902" s="4"/>
    </row>
    <row r="903" spans="2:16" ht="12.75" customHeight="1">
      <c r="B903" s="15"/>
      <c r="C903" s="24"/>
      <c r="D903" s="24"/>
      <c r="F903" s="3"/>
      <c r="G903" s="4"/>
      <c r="H903" s="4"/>
      <c r="I903" s="4"/>
      <c r="J903" s="4"/>
      <c r="K903" s="4"/>
      <c r="L903" s="4"/>
      <c r="M903" s="4"/>
      <c r="N903" s="4"/>
      <c r="O903" s="4"/>
      <c r="P903" s="4"/>
    </row>
    <row r="904" spans="2:16" ht="12.75" customHeight="1">
      <c r="B904" s="15"/>
      <c r="C904" s="24"/>
      <c r="D904" s="24"/>
      <c r="F904" s="3"/>
      <c r="G904" s="4"/>
      <c r="H904" s="4"/>
      <c r="I904" s="4"/>
      <c r="J904" s="4"/>
      <c r="K904" s="4"/>
      <c r="L904" s="4"/>
      <c r="M904" s="4"/>
      <c r="N904" s="4"/>
      <c r="O904" s="4"/>
      <c r="P904" s="4"/>
    </row>
    <row r="905" spans="2:16" ht="12.75" customHeight="1">
      <c r="B905" s="15"/>
      <c r="C905" s="24"/>
      <c r="D905" s="24"/>
      <c r="F905" s="3"/>
      <c r="G905" s="4"/>
      <c r="H905" s="4"/>
      <c r="I905" s="4"/>
      <c r="J905" s="4"/>
      <c r="K905" s="4"/>
      <c r="L905" s="4"/>
      <c r="M905" s="4"/>
      <c r="N905" s="4"/>
      <c r="O905" s="4"/>
      <c r="P905" s="4"/>
    </row>
    <row r="906" spans="2:16" ht="12.75" customHeight="1">
      <c r="B906" s="15"/>
      <c r="C906" s="24"/>
      <c r="D906" s="24"/>
      <c r="F906" s="3"/>
      <c r="G906" s="4"/>
      <c r="H906" s="4"/>
      <c r="I906" s="4"/>
      <c r="J906" s="4"/>
      <c r="K906" s="4"/>
      <c r="L906" s="4"/>
      <c r="M906" s="4"/>
      <c r="N906" s="4"/>
      <c r="O906" s="4"/>
      <c r="P906" s="4"/>
    </row>
    <row r="907" spans="2:16" ht="12.75" customHeight="1">
      <c r="B907" s="15"/>
      <c r="C907" s="24"/>
      <c r="D907" s="24"/>
      <c r="F907" s="3"/>
      <c r="G907" s="4"/>
      <c r="H907" s="4"/>
      <c r="I907" s="4"/>
      <c r="J907" s="4"/>
      <c r="K907" s="4"/>
      <c r="L907" s="4"/>
      <c r="M907" s="4"/>
      <c r="N907" s="4"/>
      <c r="O907" s="4"/>
      <c r="P907" s="4"/>
    </row>
    <row r="908" spans="2:16" ht="12.75" customHeight="1">
      <c r="B908" s="15"/>
      <c r="C908" s="24"/>
      <c r="D908" s="24"/>
      <c r="F908" s="3"/>
      <c r="G908" s="4"/>
      <c r="H908" s="4"/>
      <c r="I908" s="4"/>
      <c r="J908" s="4"/>
      <c r="K908" s="4"/>
      <c r="L908" s="4"/>
      <c r="M908" s="4"/>
      <c r="N908" s="4"/>
      <c r="O908" s="4"/>
      <c r="P908" s="4"/>
    </row>
    <row r="909" spans="2:16" ht="12.75" customHeight="1">
      <c r="B909" s="15"/>
      <c r="C909" s="24"/>
      <c r="D909" s="24"/>
      <c r="F909" s="3"/>
      <c r="G909" s="4"/>
      <c r="H909" s="4"/>
      <c r="I909" s="4"/>
      <c r="J909" s="4"/>
      <c r="K909" s="4"/>
      <c r="L909" s="4"/>
      <c r="M909" s="4"/>
      <c r="N909" s="4"/>
      <c r="O909" s="4"/>
      <c r="P909" s="4"/>
    </row>
    <row r="910" spans="2:16" ht="12.75" customHeight="1">
      <c r="B910" s="15"/>
      <c r="C910" s="24"/>
      <c r="D910" s="24"/>
      <c r="F910" s="3"/>
      <c r="G910" s="4"/>
      <c r="H910" s="4"/>
      <c r="I910" s="4"/>
      <c r="J910" s="4"/>
      <c r="K910" s="4"/>
      <c r="L910" s="4"/>
      <c r="M910" s="4"/>
      <c r="N910" s="4"/>
      <c r="O910" s="4"/>
      <c r="P910" s="4"/>
    </row>
    <row r="911" spans="2:16" ht="12.75" customHeight="1">
      <c r="B911" s="15"/>
      <c r="C911" s="24"/>
      <c r="D911" s="24"/>
      <c r="F911" s="3"/>
      <c r="G911" s="4"/>
      <c r="H911" s="4"/>
      <c r="I911" s="4"/>
      <c r="J911" s="4"/>
      <c r="K911" s="4"/>
      <c r="L911" s="4"/>
      <c r="M911" s="4"/>
      <c r="N911" s="4"/>
      <c r="O911" s="4"/>
      <c r="P911" s="4"/>
    </row>
    <row r="912" spans="2:16" ht="12.75" customHeight="1">
      <c r="B912" s="15"/>
      <c r="C912" s="24"/>
      <c r="D912" s="24"/>
      <c r="F912" s="3"/>
      <c r="G912" s="4"/>
      <c r="H912" s="4"/>
      <c r="I912" s="4"/>
      <c r="J912" s="4"/>
      <c r="K912" s="4"/>
      <c r="L912" s="4"/>
      <c r="M912" s="4"/>
      <c r="N912" s="4"/>
      <c r="O912" s="4"/>
      <c r="P912" s="4"/>
    </row>
    <row r="913" spans="2:16" ht="12.75" customHeight="1">
      <c r="B913" s="15"/>
      <c r="C913" s="24"/>
      <c r="D913" s="24"/>
      <c r="F913" s="3"/>
      <c r="G913" s="4"/>
      <c r="H913" s="4"/>
      <c r="I913" s="4"/>
      <c r="J913" s="4"/>
      <c r="K913" s="4"/>
      <c r="L913" s="4"/>
      <c r="M913" s="4"/>
      <c r="N913" s="4"/>
      <c r="O913" s="4"/>
      <c r="P913" s="4"/>
    </row>
    <row r="914" spans="2:16" ht="12.75" customHeight="1">
      <c r="B914" s="15"/>
      <c r="C914" s="24"/>
      <c r="D914" s="24"/>
      <c r="F914" s="3"/>
      <c r="G914" s="4"/>
      <c r="H914" s="4"/>
      <c r="I914" s="4"/>
      <c r="J914" s="4"/>
      <c r="K914" s="4"/>
      <c r="L914" s="4"/>
      <c r="M914" s="4"/>
      <c r="N914" s="4"/>
      <c r="O914" s="4"/>
      <c r="P914" s="4"/>
    </row>
    <row r="915" spans="2:16" ht="12.75" customHeight="1">
      <c r="B915" s="15"/>
      <c r="C915" s="24"/>
      <c r="D915" s="24"/>
      <c r="F915" s="3"/>
      <c r="G915" s="4"/>
      <c r="H915" s="4"/>
      <c r="I915" s="4"/>
      <c r="J915" s="4"/>
      <c r="K915" s="4"/>
      <c r="L915" s="4"/>
      <c r="M915" s="4"/>
      <c r="N915" s="4"/>
      <c r="O915" s="4"/>
      <c r="P915" s="4"/>
    </row>
    <row r="916" spans="2:16" ht="12.75" customHeight="1">
      <c r="B916" s="15"/>
      <c r="C916" s="24"/>
      <c r="D916" s="24"/>
      <c r="F916" s="3"/>
      <c r="G916" s="4"/>
      <c r="H916" s="4"/>
      <c r="I916" s="4"/>
      <c r="J916" s="4"/>
      <c r="K916" s="4"/>
      <c r="L916" s="4"/>
      <c r="M916" s="4"/>
      <c r="N916" s="4"/>
      <c r="O916" s="4"/>
      <c r="P916" s="4"/>
    </row>
    <row r="917" spans="2:16" ht="12.75" customHeight="1">
      <c r="B917" s="15"/>
      <c r="C917" s="24"/>
      <c r="D917" s="24"/>
      <c r="F917" s="3"/>
      <c r="G917" s="4"/>
      <c r="H917" s="4"/>
      <c r="I917" s="4"/>
      <c r="J917" s="4"/>
      <c r="K917" s="4"/>
      <c r="L917" s="4"/>
      <c r="M917" s="4"/>
      <c r="N917" s="4"/>
      <c r="O917" s="4"/>
      <c r="P917" s="4"/>
    </row>
    <row r="918" spans="2:16" ht="12.75" customHeight="1">
      <c r="B918" s="15"/>
      <c r="C918" s="24"/>
      <c r="D918" s="24"/>
      <c r="F918" s="3"/>
      <c r="G918" s="4"/>
      <c r="H918" s="4"/>
      <c r="I918" s="4"/>
      <c r="J918" s="4"/>
      <c r="K918" s="4"/>
      <c r="L918" s="4"/>
      <c r="M918" s="4"/>
      <c r="N918" s="4"/>
      <c r="O918" s="4"/>
      <c r="P918" s="4"/>
    </row>
    <row r="919" spans="2:16" ht="12.75" customHeight="1">
      <c r="B919" s="15"/>
      <c r="C919" s="24"/>
      <c r="D919" s="24"/>
      <c r="F919" s="3"/>
      <c r="G919" s="4"/>
      <c r="H919" s="4"/>
      <c r="I919" s="4"/>
      <c r="J919" s="4"/>
      <c r="K919" s="4"/>
      <c r="L919" s="4"/>
      <c r="M919" s="4"/>
      <c r="N919" s="4"/>
      <c r="O919" s="4"/>
      <c r="P919" s="4"/>
    </row>
    <row r="920" spans="2:16" ht="12.75" customHeight="1">
      <c r="B920" s="15"/>
      <c r="C920" s="24"/>
      <c r="D920" s="24"/>
      <c r="F920" s="3"/>
      <c r="G920" s="4"/>
      <c r="H920" s="4"/>
      <c r="I920" s="4"/>
      <c r="J920" s="4"/>
      <c r="K920" s="4"/>
      <c r="L920" s="4"/>
      <c r="M920" s="4"/>
      <c r="N920" s="4"/>
      <c r="O920" s="4"/>
      <c r="P920" s="4"/>
    </row>
    <row r="921" spans="2:16" ht="12.75" customHeight="1">
      <c r="B921" s="15"/>
      <c r="C921" s="24"/>
      <c r="D921" s="24"/>
      <c r="F921" s="3"/>
      <c r="G921" s="4"/>
      <c r="H921" s="4"/>
      <c r="I921" s="4"/>
      <c r="J921" s="4"/>
      <c r="K921" s="4"/>
      <c r="L921" s="4"/>
      <c r="M921" s="4"/>
      <c r="N921" s="4"/>
      <c r="O921" s="4"/>
      <c r="P921" s="4"/>
    </row>
    <row r="922" spans="2:16" ht="12.75" customHeight="1">
      <c r="B922" s="15"/>
      <c r="C922" s="24"/>
      <c r="D922" s="24"/>
      <c r="F922" s="3"/>
      <c r="G922" s="4"/>
      <c r="H922" s="4"/>
      <c r="I922" s="4"/>
      <c r="J922" s="4"/>
      <c r="K922" s="4"/>
      <c r="L922" s="4"/>
      <c r="M922" s="4"/>
      <c r="N922" s="4"/>
      <c r="O922" s="4"/>
      <c r="P922" s="4"/>
    </row>
    <row r="923" spans="2:16" ht="12.75" customHeight="1">
      <c r="B923" s="15"/>
      <c r="C923" s="24"/>
      <c r="D923" s="24"/>
      <c r="F923" s="3"/>
      <c r="G923" s="4"/>
      <c r="H923" s="4"/>
      <c r="I923" s="4"/>
      <c r="J923" s="4"/>
      <c r="K923" s="4"/>
      <c r="L923" s="4"/>
      <c r="M923" s="4"/>
      <c r="N923" s="4"/>
      <c r="O923" s="4"/>
      <c r="P923" s="4"/>
    </row>
    <row r="924" spans="2:16" ht="12.75" customHeight="1">
      <c r="B924" s="15"/>
      <c r="C924" s="24"/>
      <c r="D924" s="24"/>
      <c r="F924" s="3"/>
      <c r="G924" s="4"/>
      <c r="H924" s="4"/>
      <c r="I924" s="4"/>
      <c r="J924" s="4"/>
      <c r="K924" s="4"/>
      <c r="L924" s="4"/>
      <c r="M924" s="4"/>
      <c r="N924" s="4"/>
      <c r="O924" s="4"/>
      <c r="P924" s="4"/>
    </row>
    <row r="925" spans="2:16" ht="12.75" customHeight="1">
      <c r="B925" s="15"/>
      <c r="C925" s="24"/>
      <c r="D925" s="24"/>
      <c r="F925" s="3"/>
      <c r="G925" s="4"/>
      <c r="H925" s="4"/>
      <c r="I925" s="4"/>
      <c r="J925" s="4"/>
      <c r="K925" s="4"/>
      <c r="L925" s="4"/>
      <c r="M925" s="4"/>
      <c r="N925" s="4"/>
      <c r="O925" s="4"/>
      <c r="P925" s="4"/>
    </row>
    <row r="926" spans="2:16" ht="12.75" customHeight="1">
      <c r="B926" s="15"/>
      <c r="C926" s="24"/>
      <c r="D926" s="24"/>
      <c r="F926" s="3"/>
      <c r="G926" s="4"/>
      <c r="H926" s="4"/>
      <c r="I926" s="4"/>
      <c r="J926" s="4"/>
      <c r="K926" s="4"/>
      <c r="L926" s="4"/>
      <c r="M926" s="4"/>
      <c r="N926" s="4"/>
      <c r="O926" s="4"/>
      <c r="P926" s="4"/>
    </row>
    <row r="927" spans="2:16" ht="12.75" customHeight="1">
      <c r="B927" s="15"/>
      <c r="C927" s="24"/>
      <c r="D927" s="24"/>
      <c r="F927" s="3"/>
      <c r="G927" s="4"/>
      <c r="H927" s="4"/>
      <c r="I927" s="4"/>
      <c r="J927" s="4"/>
      <c r="K927" s="4"/>
      <c r="L927" s="4"/>
      <c r="M927" s="4"/>
      <c r="N927" s="4"/>
      <c r="O927" s="4"/>
      <c r="P927" s="4"/>
    </row>
    <row r="928" spans="2:16" ht="12.75" customHeight="1">
      <c r="B928" s="15"/>
      <c r="C928" s="24"/>
      <c r="D928" s="24"/>
      <c r="F928" s="3"/>
      <c r="G928" s="4"/>
      <c r="H928" s="4"/>
      <c r="I928" s="4"/>
      <c r="J928" s="4"/>
      <c r="K928" s="4"/>
      <c r="L928" s="4"/>
      <c r="M928" s="4"/>
      <c r="N928" s="4"/>
      <c r="O928" s="4"/>
      <c r="P928" s="4"/>
    </row>
    <row r="929" spans="2:16" ht="12.75" customHeight="1">
      <c r="B929" s="15"/>
      <c r="C929" s="24"/>
      <c r="D929" s="24"/>
      <c r="F929" s="3"/>
      <c r="G929" s="4"/>
      <c r="H929" s="4"/>
      <c r="I929" s="4"/>
      <c r="J929" s="4"/>
      <c r="K929" s="4"/>
      <c r="L929" s="4"/>
      <c r="M929" s="4"/>
      <c r="N929" s="4"/>
      <c r="O929" s="4"/>
      <c r="P929" s="4"/>
    </row>
    <row r="930" spans="2:16" ht="12.75" customHeight="1">
      <c r="B930" s="15"/>
      <c r="C930" s="24"/>
      <c r="D930" s="24"/>
      <c r="F930" s="3"/>
      <c r="G930" s="4"/>
      <c r="H930" s="4"/>
      <c r="I930" s="4"/>
      <c r="J930" s="4"/>
      <c r="K930" s="4"/>
      <c r="L930" s="4"/>
      <c r="M930" s="4"/>
      <c r="N930" s="4"/>
      <c r="O930" s="4"/>
      <c r="P930" s="4"/>
    </row>
    <row r="931" spans="2:16" ht="12.75" customHeight="1">
      <c r="B931" s="15"/>
      <c r="C931" s="24"/>
      <c r="D931" s="24"/>
      <c r="F931" s="3"/>
      <c r="G931" s="4"/>
      <c r="H931" s="4"/>
      <c r="I931" s="4"/>
      <c r="J931" s="4"/>
      <c r="K931" s="4"/>
      <c r="L931" s="4"/>
      <c r="M931" s="4"/>
      <c r="N931" s="4"/>
      <c r="O931" s="4"/>
      <c r="P931" s="4"/>
    </row>
    <row r="932" spans="2:16" ht="12.75" customHeight="1">
      <c r="B932" s="15"/>
      <c r="C932" s="24"/>
      <c r="D932" s="24"/>
      <c r="F932" s="3"/>
      <c r="G932" s="4"/>
      <c r="H932" s="4"/>
      <c r="I932" s="4"/>
      <c r="J932" s="4"/>
      <c r="K932" s="4"/>
      <c r="L932" s="4"/>
      <c r="M932" s="4"/>
      <c r="N932" s="4"/>
      <c r="O932" s="4"/>
      <c r="P932" s="4"/>
    </row>
    <row r="933" spans="2:16" ht="12.75" customHeight="1">
      <c r="B933" s="15"/>
      <c r="C933" s="24"/>
      <c r="D933" s="24"/>
      <c r="F933" s="3"/>
      <c r="G933" s="4"/>
      <c r="H933" s="4"/>
      <c r="I933" s="4"/>
      <c r="J933" s="4"/>
      <c r="K933" s="4"/>
      <c r="L933" s="4"/>
      <c r="M933" s="4"/>
      <c r="N933" s="4"/>
      <c r="O933" s="4"/>
      <c r="P933" s="4"/>
    </row>
    <row r="934" spans="2:16" ht="12.75" customHeight="1">
      <c r="B934" s="15"/>
      <c r="C934" s="24"/>
      <c r="D934" s="24"/>
      <c r="F934" s="3"/>
      <c r="G934" s="4"/>
      <c r="H934" s="4"/>
      <c r="I934" s="4"/>
      <c r="J934" s="4"/>
      <c r="K934" s="4"/>
      <c r="L934" s="4"/>
      <c r="M934" s="4"/>
      <c r="N934" s="4"/>
      <c r="O934" s="4"/>
      <c r="P934" s="4"/>
    </row>
    <row r="935" spans="2:16" ht="12.75" customHeight="1">
      <c r="B935" s="15"/>
      <c r="C935" s="24"/>
      <c r="D935" s="24"/>
      <c r="F935" s="3"/>
      <c r="G935" s="4"/>
      <c r="H935" s="4"/>
      <c r="I935" s="4"/>
      <c r="J935" s="4"/>
      <c r="K935" s="4"/>
      <c r="L935" s="4"/>
      <c r="M935" s="4"/>
      <c r="N935" s="4"/>
      <c r="O935" s="4"/>
      <c r="P935" s="4"/>
    </row>
    <row r="936" spans="2:16" ht="12.75" customHeight="1">
      <c r="B936" s="15"/>
      <c r="C936" s="24"/>
      <c r="D936" s="24"/>
      <c r="F936" s="3"/>
      <c r="G936" s="4"/>
      <c r="H936" s="4"/>
      <c r="I936" s="4"/>
      <c r="J936" s="4"/>
      <c r="K936" s="4"/>
      <c r="L936" s="4"/>
      <c r="M936" s="4"/>
      <c r="N936" s="4"/>
      <c r="O936" s="4"/>
      <c r="P936" s="4"/>
    </row>
    <row r="937" spans="2:16" ht="12.75" customHeight="1">
      <c r="B937" s="15"/>
      <c r="C937" s="24"/>
      <c r="D937" s="24"/>
      <c r="F937" s="3"/>
      <c r="G937" s="4"/>
      <c r="H937" s="4"/>
      <c r="I937" s="4"/>
      <c r="J937" s="4"/>
      <c r="K937" s="4"/>
      <c r="L937" s="4"/>
      <c r="M937" s="4"/>
      <c r="N937" s="4"/>
      <c r="O937" s="4"/>
      <c r="P937" s="4"/>
    </row>
    <row r="938" spans="2:16" ht="12.75" customHeight="1">
      <c r="B938" s="15"/>
      <c r="C938" s="24"/>
      <c r="D938" s="24"/>
      <c r="F938" s="3"/>
      <c r="G938" s="4"/>
      <c r="H938" s="4"/>
      <c r="I938" s="4"/>
      <c r="J938" s="4"/>
      <c r="K938" s="4"/>
      <c r="L938" s="4"/>
      <c r="M938" s="4"/>
      <c r="N938" s="4"/>
      <c r="O938" s="4"/>
      <c r="P938" s="4"/>
    </row>
    <row r="939" spans="2:16" ht="12.75" customHeight="1">
      <c r="B939" s="15"/>
      <c r="C939" s="24"/>
      <c r="D939" s="24"/>
      <c r="F939" s="3"/>
      <c r="G939" s="4"/>
      <c r="H939" s="4"/>
      <c r="I939" s="4"/>
      <c r="J939" s="4"/>
      <c r="K939" s="4"/>
      <c r="L939" s="4"/>
      <c r="M939" s="4"/>
      <c r="N939" s="4"/>
      <c r="O939" s="4"/>
      <c r="P939" s="4"/>
    </row>
    <row r="940" spans="2:16" ht="12.75" customHeight="1">
      <c r="B940" s="15"/>
      <c r="C940" s="24"/>
      <c r="D940" s="24"/>
      <c r="F940" s="3"/>
      <c r="G940" s="4"/>
      <c r="H940" s="4"/>
      <c r="I940" s="4"/>
      <c r="J940" s="4"/>
      <c r="K940" s="4"/>
      <c r="L940" s="4"/>
      <c r="M940" s="4"/>
      <c r="N940" s="4"/>
      <c r="O940" s="4"/>
      <c r="P940" s="4"/>
    </row>
    <row r="941" spans="2:16" ht="12.75" customHeight="1">
      <c r="B941" s="15"/>
      <c r="C941" s="24"/>
      <c r="D941" s="24"/>
      <c r="F941" s="3"/>
      <c r="G941" s="4"/>
      <c r="H941" s="4"/>
      <c r="I941" s="4"/>
      <c r="J941" s="4"/>
      <c r="K941" s="4"/>
      <c r="L941" s="4"/>
      <c r="M941" s="4"/>
      <c r="N941" s="4"/>
      <c r="O941" s="4"/>
      <c r="P941" s="4"/>
    </row>
    <row r="942" spans="2:16" ht="12.75" customHeight="1">
      <c r="B942" s="15"/>
      <c r="C942" s="24"/>
      <c r="D942" s="24"/>
      <c r="F942" s="3"/>
      <c r="G942" s="4"/>
      <c r="H942" s="4"/>
      <c r="I942" s="4"/>
      <c r="J942" s="4"/>
      <c r="K942" s="4"/>
      <c r="L942" s="4"/>
      <c r="M942" s="4"/>
      <c r="N942" s="4"/>
      <c r="O942" s="4"/>
      <c r="P942" s="4"/>
    </row>
    <row r="943" spans="2:16" ht="12.75" customHeight="1">
      <c r="B943" s="15"/>
      <c r="C943" s="24"/>
      <c r="D943" s="24"/>
      <c r="F943" s="3"/>
      <c r="G943" s="4"/>
      <c r="H943" s="4"/>
      <c r="I943" s="4"/>
      <c r="J943" s="4"/>
      <c r="K943" s="4"/>
      <c r="L943" s="4"/>
      <c r="M943" s="4"/>
      <c r="N943" s="4"/>
      <c r="O943" s="4"/>
      <c r="P943" s="4"/>
    </row>
    <row r="944" spans="2:16" ht="12.75" customHeight="1">
      <c r="B944" s="15"/>
      <c r="C944" s="24"/>
      <c r="D944" s="24"/>
      <c r="F944" s="3"/>
      <c r="G944" s="4"/>
      <c r="H944" s="4"/>
      <c r="I944" s="4"/>
      <c r="J944" s="4"/>
      <c r="K944" s="4"/>
      <c r="L944" s="4"/>
      <c r="M944" s="4"/>
      <c r="N944" s="4"/>
      <c r="O944" s="4"/>
      <c r="P944" s="4"/>
    </row>
    <row r="945" spans="2:16" ht="12.75" customHeight="1">
      <c r="B945" s="15"/>
      <c r="C945" s="24"/>
      <c r="D945" s="24"/>
      <c r="F945" s="3"/>
      <c r="G945" s="4"/>
      <c r="H945" s="4"/>
      <c r="I945" s="4"/>
      <c r="J945" s="4"/>
      <c r="K945" s="4"/>
      <c r="L945" s="4"/>
      <c r="M945" s="4"/>
      <c r="N945" s="4"/>
      <c r="O945" s="4"/>
      <c r="P945" s="4"/>
    </row>
    <row r="946" spans="2:16" ht="12.75" customHeight="1">
      <c r="B946" s="15"/>
      <c r="C946" s="24"/>
      <c r="D946" s="24"/>
      <c r="F946" s="3"/>
      <c r="G946" s="4"/>
      <c r="H946" s="4"/>
      <c r="I946" s="4"/>
      <c r="J946" s="4"/>
      <c r="K946" s="4"/>
      <c r="L946" s="4"/>
      <c r="M946" s="4"/>
      <c r="N946" s="4"/>
      <c r="O946" s="4"/>
      <c r="P946" s="4"/>
    </row>
    <row r="947" spans="2:16" ht="12.75" customHeight="1">
      <c r="B947" s="15"/>
      <c r="C947" s="24"/>
      <c r="D947" s="24"/>
      <c r="F947" s="3"/>
      <c r="G947" s="4"/>
      <c r="H947" s="4"/>
      <c r="I947" s="4"/>
      <c r="J947" s="4"/>
      <c r="K947" s="4"/>
      <c r="L947" s="4"/>
      <c r="M947" s="4"/>
      <c r="N947" s="4"/>
      <c r="O947" s="4"/>
      <c r="P947" s="4"/>
    </row>
    <row r="948" spans="2:16" ht="12.75" customHeight="1">
      <c r="B948" s="15"/>
      <c r="C948" s="24"/>
      <c r="D948" s="24"/>
      <c r="F948" s="3"/>
      <c r="G948" s="4"/>
      <c r="H948" s="4"/>
      <c r="I948" s="4"/>
      <c r="J948" s="4"/>
      <c r="K948" s="4"/>
      <c r="L948" s="4"/>
      <c r="M948" s="4"/>
      <c r="N948" s="4"/>
      <c r="O948" s="4"/>
      <c r="P948" s="4"/>
    </row>
    <row r="949" spans="2:16" ht="12.75" customHeight="1">
      <c r="B949" s="15"/>
      <c r="C949" s="24"/>
      <c r="D949" s="24"/>
      <c r="F949" s="3"/>
      <c r="G949" s="4"/>
      <c r="H949" s="4"/>
      <c r="I949" s="4"/>
      <c r="J949" s="4"/>
      <c r="K949" s="4"/>
      <c r="L949" s="4"/>
      <c r="M949" s="4"/>
      <c r="N949" s="4"/>
      <c r="O949" s="4"/>
      <c r="P949" s="4"/>
    </row>
    <row r="950" spans="2:16" ht="12.75" customHeight="1">
      <c r="B950" s="15"/>
      <c r="C950" s="24"/>
      <c r="D950" s="24"/>
      <c r="F950" s="3"/>
      <c r="G950" s="4"/>
      <c r="H950" s="4"/>
      <c r="I950" s="4"/>
      <c r="J950" s="4"/>
      <c r="K950" s="4"/>
      <c r="L950" s="4"/>
      <c r="M950" s="4"/>
      <c r="N950" s="4"/>
      <c r="O950" s="4"/>
      <c r="P950" s="4"/>
    </row>
    <row r="951" spans="2:16" ht="12.75" customHeight="1">
      <c r="B951" s="15"/>
      <c r="C951" s="24"/>
      <c r="D951" s="24"/>
      <c r="F951" s="3"/>
      <c r="G951" s="4"/>
      <c r="H951" s="4"/>
      <c r="I951" s="4"/>
      <c r="J951" s="4"/>
      <c r="K951" s="4"/>
      <c r="L951" s="4"/>
      <c r="M951" s="4"/>
      <c r="N951" s="4"/>
      <c r="O951" s="4"/>
      <c r="P951" s="4"/>
    </row>
    <row r="952" spans="2:16" ht="12.75" customHeight="1">
      <c r="B952" s="15"/>
      <c r="C952" s="24"/>
      <c r="D952" s="24"/>
      <c r="F952" s="3"/>
      <c r="G952" s="4"/>
      <c r="H952" s="4"/>
      <c r="I952" s="4"/>
      <c r="J952" s="4"/>
      <c r="K952" s="4"/>
      <c r="L952" s="4"/>
      <c r="M952" s="4"/>
      <c r="N952" s="4"/>
      <c r="O952" s="4"/>
      <c r="P952" s="4"/>
    </row>
    <row r="953" spans="2:16" ht="12.75" customHeight="1">
      <c r="B953" s="15"/>
      <c r="C953" s="24"/>
      <c r="D953" s="24"/>
      <c r="F953" s="3"/>
      <c r="G953" s="4"/>
      <c r="H953" s="4"/>
      <c r="I953" s="4"/>
      <c r="J953" s="4"/>
      <c r="K953" s="4"/>
      <c r="L953" s="4"/>
      <c r="M953" s="4"/>
      <c r="N953" s="4"/>
      <c r="O953" s="4"/>
      <c r="P953" s="4"/>
    </row>
    <row r="954" spans="2:16" ht="12.75" customHeight="1">
      <c r="B954" s="15"/>
      <c r="C954" s="24"/>
      <c r="D954" s="24"/>
      <c r="F954" s="3"/>
      <c r="G954" s="4"/>
      <c r="H954" s="4"/>
      <c r="I954" s="4"/>
      <c r="J954" s="4"/>
      <c r="K954" s="4"/>
      <c r="L954" s="4"/>
      <c r="M954" s="4"/>
      <c r="N954" s="4"/>
      <c r="O954" s="4"/>
      <c r="P954" s="4"/>
    </row>
    <row r="955" spans="2:16" ht="12.75" customHeight="1">
      <c r="B955" s="15"/>
      <c r="C955" s="24"/>
      <c r="D955" s="24"/>
      <c r="F955" s="3"/>
      <c r="G955" s="4"/>
      <c r="H955" s="4"/>
      <c r="I955" s="4"/>
      <c r="J955" s="4"/>
      <c r="K955" s="4"/>
      <c r="L955" s="4"/>
      <c r="M955" s="4"/>
      <c r="N955" s="4"/>
      <c r="O955" s="4"/>
      <c r="P955" s="4"/>
    </row>
    <row r="956" spans="2:16" ht="12.75" customHeight="1">
      <c r="B956" s="15"/>
      <c r="C956" s="24"/>
      <c r="D956" s="24"/>
      <c r="F956" s="3"/>
      <c r="G956" s="4"/>
      <c r="H956" s="4"/>
      <c r="I956" s="4"/>
      <c r="J956" s="4"/>
      <c r="K956" s="4"/>
      <c r="L956" s="4"/>
      <c r="M956" s="4"/>
      <c r="N956" s="4"/>
      <c r="O956" s="4"/>
      <c r="P956" s="4"/>
    </row>
    <row r="957" spans="2:16" ht="12.75" customHeight="1">
      <c r="B957" s="15"/>
      <c r="C957" s="24"/>
      <c r="D957" s="24"/>
      <c r="F957" s="3"/>
      <c r="G957" s="4"/>
      <c r="H957" s="4"/>
      <c r="I957" s="4"/>
      <c r="J957" s="4"/>
      <c r="K957" s="4"/>
      <c r="L957" s="4"/>
      <c r="M957" s="4"/>
      <c r="N957" s="4"/>
      <c r="O957" s="4"/>
      <c r="P957" s="4"/>
    </row>
    <row r="958" spans="2:16" ht="12.75" customHeight="1">
      <c r="B958" s="15"/>
      <c r="C958" s="24"/>
      <c r="D958" s="24"/>
      <c r="F958" s="3"/>
      <c r="G958" s="4"/>
      <c r="H958" s="4"/>
      <c r="I958" s="4"/>
      <c r="J958" s="4"/>
      <c r="K958" s="4"/>
      <c r="L958" s="4"/>
      <c r="M958" s="4"/>
      <c r="N958" s="4"/>
      <c r="O958" s="4"/>
      <c r="P958" s="4"/>
    </row>
    <row r="959" spans="2:16" ht="12.75" customHeight="1">
      <c r="B959" s="15"/>
      <c r="C959" s="24"/>
      <c r="D959" s="24"/>
      <c r="F959" s="3"/>
      <c r="G959" s="4"/>
      <c r="H959" s="4"/>
      <c r="I959" s="4"/>
      <c r="J959" s="4"/>
      <c r="K959" s="4"/>
      <c r="L959" s="4"/>
      <c r="M959" s="4"/>
      <c r="N959" s="4"/>
      <c r="O959" s="4"/>
      <c r="P959" s="4"/>
    </row>
    <row r="960" spans="2:16" ht="12.75" customHeight="1">
      <c r="B960" s="15"/>
      <c r="C960" s="24"/>
      <c r="D960" s="24"/>
      <c r="F960" s="3"/>
      <c r="G960" s="4"/>
      <c r="H960" s="4"/>
      <c r="I960" s="4"/>
      <c r="J960" s="4"/>
      <c r="K960" s="4"/>
      <c r="L960" s="4"/>
      <c r="M960" s="4"/>
      <c r="N960" s="4"/>
      <c r="O960" s="4"/>
      <c r="P960" s="4"/>
    </row>
    <row r="961" spans="2:16" ht="12.75" customHeight="1">
      <c r="B961" s="15"/>
      <c r="C961" s="24"/>
      <c r="D961" s="24"/>
      <c r="F961" s="3"/>
      <c r="G961" s="4"/>
      <c r="H961" s="4"/>
      <c r="I961" s="4"/>
      <c r="J961" s="4"/>
      <c r="K961" s="4"/>
      <c r="L961" s="4"/>
      <c r="M961" s="4"/>
      <c r="N961" s="4"/>
      <c r="O961" s="4"/>
      <c r="P961" s="4"/>
    </row>
    <row r="962" spans="2:16" ht="12.75" customHeight="1">
      <c r="B962" s="15"/>
      <c r="C962" s="24"/>
      <c r="D962" s="24"/>
      <c r="F962" s="3"/>
      <c r="G962" s="4"/>
      <c r="H962" s="4"/>
      <c r="I962" s="4"/>
      <c r="J962" s="4"/>
      <c r="K962" s="4"/>
      <c r="L962" s="4"/>
      <c r="M962" s="4"/>
      <c r="N962" s="4"/>
      <c r="O962" s="4"/>
      <c r="P962" s="4"/>
    </row>
    <row r="963" spans="2:16" ht="12.75" customHeight="1">
      <c r="B963" s="15"/>
      <c r="C963" s="24"/>
      <c r="D963" s="24"/>
      <c r="F963" s="3"/>
      <c r="G963" s="4"/>
      <c r="H963" s="4"/>
      <c r="I963" s="4"/>
      <c r="J963" s="4"/>
      <c r="K963" s="4"/>
      <c r="L963" s="4"/>
      <c r="M963" s="4"/>
      <c r="N963" s="4"/>
      <c r="O963" s="4"/>
      <c r="P963" s="4"/>
    </row>
    <row r="964" spans="2:16" ht="12.75" customHeight="1">
      <c r="B964" s="15"/>
      <c r="C964" s="24"/>
      <c r="D964" s="24"/>
      <c r="F964" s="3"/>
      <c r="G964" s="4"/>
      <c r="H964" s="4"/>
      <c r="I964" s="4"/>
      <c r="J964" s="4"/>
      <c r="K964" s="4"/>
      <c r="L964" s="4"/>
      <c r="M964" s="4"/>
      <c r="N964" s="4"/>
      <c r="O964" s="4"/>
      <c r="P964" s="4"/>
    </row>
    <row r="965" spans="2:16" ht="12.75" customHeight="1">
      <c r="B965" s="15"/>
      <c r="C965" s="24"/>
      <c r="D965" s="24"/>
      <c r="F965" s="3"/>
      <c r="G965" s="4"/>
      <c r="H965" s="4"/>
      <c r="I965" s="4"/>
      <c r="J965" s="4"/>
      <c r="K965" s="4"/>
      <c r="L965" s="4"/>
      <c r="M965" s="4"/>
      <c r="N965" s="4"/>
      <c r="O965" s="4"/>
      <c r="P965" s="4"/>
    </row>
    <row r="966" spans="2:16" ht="12.75" customHeight="1">
      <c r="B966" s="15"/>
      <c r="C966" s="24"/>
      <c r="D966" s="24"/>
      <c r="F966" s="3"/>
      <c r="G966" s="4"/>
      <c r="H966" s="4"/>
      <c r="I966" s="4"/>
      <c r="J966" s="4"/>
      <c r="K966" s="4"/>
      <c r="L966" s="4"/>
      <c r="M966" s="4"/>
      <c r="N966" s="4"/>
      <c r="O966" s="4"/>
      <c r="P966" s="4"/>
    </row>
    <row r="967" spans="2:16" ht="12.75" customHeight="1">
      <c r="B967" s="15"/>
      <c r="C967" s="24"/>
      <c r="D967" s="24"/>
      <c r="F967" s="3"/>
      <c r="G967" s="4"/>
      <c r="H967" s="4"/>
      <c r="I967" s="4"/>
      <c r="J967" s="4"/>
      <c r="K967" s="4"/>
      <c r="L967" s="4"/>
      <c r="M967" s="4"/>
      <c r="N967" s="4"/>
      <c r="O967" s="4"/>
      <c r="P967" s="4"/>
    </row>
    <row r="968" spans="2:16" ht="12.75" customHeight="1">
      <c r="B968" s="15"/>
      <c r="C968" s="24"/>
      <c r="D968" s="24"/>
      <c r="F968" s="3"/>
      <c r="G968" s="4"/>
      <c r="H968" s="4"/>
      <c r="I968" s="4"/>
      <c r="J968" s="4"/>
      <c r="K968" s="4"/>
      <c r="L968" s="4"/>
      <c r="M968" s="4"/>
      <c r="N968" s="4"/>
      <c r="O968" s="4"/>
      <c r="P968" s="4"/>
    </row>
    <row r="969" spans="2:16" ht="12.75" customHeight="1">
      <c r="B969" s="15"/>
      <c r="C969" s="24"/>
      <c r="D969" s="24"/>
      <c r="F969" s="3"/>
      <c r="G969" s="4"/>
      <c r="H969" s="4"/>
      <c r="I969" s="4"/>
      <c r="J969" s="4"/>
      <c r="K969" s="4"/>
      <c r="L969" s="4"/>
      <c r="M969" s="4"/>
      <c r="N969" s="4"/>
      <c r="O969" s="4"/>
      <c r="P969" s="4"/>
    </row>
    <row r="970" spans="2:16" ht="12.75" customHeight="1">
      <c r="B970" s="15"/>
      <c r="C970" s="24"/>
      <c r="D970" s="24"/>
      <c r="F970" s="3"/>
      <c r="G970" s="4"/>
      <c r="H970" s="4"/>
      <c r="I970" s="4"/>
      <c r="J970" s="4"/>
      <c r="K970" s="4"/>
      <c r="L970" s="4"/>
      <c r="M970" s="4"/>
      <c r="N970" s="4"/>
      <c r="O970" s="4"/>
      <c r="P970" s="4"/>
    </row>
    <row r="971" spans="2:16" ht="12.75" customHeight="1">
      <c r="B971" s="15"/>
      <c r="C971" s="24"/>
      <c r="D971" s="24"/>
      <c r="F971" s="3"/>
      <c r="G971" s="4"/>
      <c r="H971" s="4"/>
      <c r="I971" s="4"/>
      <c r="J971" s="4"/>
      <c r="K971" s="4"/>
      <c r="L971" s="4"/>
      <c r="M971" s="4"/>
      <c r="N971" s="4"/>
      <c r="O971" s="4"/>
      <c r="P971" s="4"/>
    </row>
    <row r="972" spans="2:16" ht="12.75" customHeight="1">
      <c r="B972" s="15"/>
      <c r="C972" s="24"/>
      <c r="D972" s="24"/>
      <c r="F972" s="3"/>
      <c r="G972" s="4"/>
      <c r="H972" s="4"/>
      <c r="I972" s="4"/>
      <c r="J972" s="4"/>
      <c r="K972" s="4"/>
      <c r="L972" s="4"/>
      <c r="M972" s="4"/>
      <c r="N972" s="4"/>
      <c r="O972" s="4"/>
      <c r="P972" s="4"/>
    </row>
    <row r="973" spans="2:16" ht="12.75" customHeight="1">
      <c r="B973" s="15"/>
      <c r="C973" s="24"/>
      <c r="D973" s="24"/>
      <c r="F973" s="3"/>
      <c r="G973" s="4"/>
      <c r="H973" s="4"/>
      <c r="I973" s="4"/>
      <c r="J973" s="4"/>
      <c r="K973" s="4"/>
      <c r="L973" s="4"/>
      <c r="M973" s="4"/>
      <c r="N973" s="4"/>
      <c r="O973" s="4"/>
      <c r="P973" s="4"/>
    </row>
    <row r="974" spans="2:16" ht="12.75" customHeight="1">
      <c r="B974" s="15"/>
      <c r="C974" s="24"/>
      <c r="D974" s="24"/>
      <c r="F974" s="3"/>
      <c r="G974" s="4"/>
      <c r="H974" s="4"/>
      <c r="I974" s="4"/>
      <c r="J974" s="4"/>
      <c r="K974" s="4"/>
      <c r="L974" s="4"/>
      <c r="M974" s="4"/>
      <c r="N974" s="4"/>
      <c r="O974" s="4"/>
      <c r="P974" s="4"/>
    </row>
    <row r="975" spans="2:16" ht="12.75" customHeight="1">
      <c r="B975" s="15"/>
      <c r="C975" s="24"/>
      <c r="D975" s="24"/>
      <c r="F975" s="3"/>
      <c r="G975" s="4"/>
      <c r="H975" s="4"/>
      <c r="I975" s="4"/>
      <c r="J975" s="4"/>
      <c r="K975" s="4"/>
      <c r="L975" s="4"/>
      <c r="M975" s="4"/>
      <c r="N975" s="4"/>
      <c r="O975" s="4"/>
      <c r="P975" s="4"/>
    </row>
    <row r="976" spans="2:16" ht="12.75" customHeight="1">
      <c r="B976" s="15"/>
      <c r="C976" s="24"/>
      <c r="D976" s="24"/>
      <c r="F976" s="3"/>
      <c r="G976" s="4"/>
      <c r="H976" s="4"/>
      <c r="I976" s="4"/>
      <c r="J976" s="4"/>
      <c r="K976" s="4"/>
      <c r="L976" s="4"/>
      <c r="M976" s="4"/>
      <c r="N976" s="4"/>
      <c r="O976" s="4"/>
      <c r="P976" s="4"/>
    </row>
    <row r="977" spans="2:16" ht="12.75" customHeight="1">
      <c r="B977" s="15"/>
      <c r="C977" s="24"/>
      <c r="D977" s="24"/>
      <c r="F977" s="3"/>
      <c r="G977" s="4"/>
      <c r="H977" s="4"/>
      <c r="I977" s="4"/>
      <c r="J977" s="4"/>
      <c r="K977" s="4"/>
      <c r="L977" s="4"/>
      <c r="M977" s="4"/>
      <c r="N977" s="4"/>
      <c r="O977" s="4"/>
      <c r="P977" s="4"/>
    </row>
    <row r="978" spans="2:16" ht="12.75" customHeight="1">
      <c r="B978" s="15"/>
      <c r="C978" s="24"/>
      <c r="D978" s="24"/>
      <c r="F978" s="3"/>
      <c r="G978" s="4"/>
      <c r="H978" s="4"/>
      <c r="I978" s="4"/>
      <c r="J978" s="4"/>
      <c r="K978" s="4"/>
      <c r="L978" s="4"/>
      <c r="M978" s="4"/>
      <c r="N978" s="4"/>
      <c r="O978" s="4"/>
      <c r="P978" s="4"/>
    </row>
    <row r="979" spans="2:16" ht="12.75" customHeight="1">
      <c r="B979" s="15"/>
      <c r="C979" s="24"/>
      <c r="D979" s="24"/>
      <c r="F979" s="3"/>
      <c r="G979" s="4"/>
      <c r="H979" s="4"/>
      <c r="I979" s="4"/>
      <c r="J979" s="4"/>
      <c r="K979" s="4"/>
      <c r="L979" s="4"/>
      <c r="M979" s="4"/>
      <c r="N979" s="4"/>
      <c r="O979" s="4"/>
      <c r="P979" s="4"/>
    </row>
    <row r="980" spans="2:16" ht="12.75" customHeight="1">
      <c r="B980" s="15"/>
      <c r="C980" s="24"/>
      <c r="D980" s="24"/>
      <c r="F980" s="3"/>
      <c r="G980" s="4"/>
      <c r="H980" s="4"/>
      <c r="I980" s="4"/>
      <c r="J980" s="4"/>
      <c r="K980" s="4"/>
      <c r="L980" s="4"/>
      <c r="M980" s="4"/>
      <c r="N980" s="4"/>
      <c r="O980" s="4"/>
      <c r="P980" s="4"/>
    </row>
    <row r="981" spans="2:16" ht="12.75" customHeight="1">
      <c r="B981" s="15"/>
      <c r="C981" s="24"/>
      <c r="D981" s="24"/>
      <c r="F981" s="3"/>
      <c r="G981" s="4"/>
      <c r="H981" s="4"/>
      <c r="I981" s="4"/>
      <c r="J981" s="4"/>
      <c r="K981" s="4"/>
      <c r="L981" s="4"/>
      <c r="M981" s="4"/>
      <c r="N981" s="4"/>
      <c r="O981" s="4"/>
      <c r="P981" s="4"/>
    </row>
    <row r="982" spans="2:16" ht="12.75" customHeight="1">
      <c r="B982" s="15"/>
      <c r="C982" s="24"/>
      <c r="D982" s="24"/>
      <c r="F982" s="3"/>
      <c r="G982" s="4"/>
      <c r="H982" s="4"/>
      <c r="I982" s="4"/>
      <c r="J982" s="4"/>
      <c r="K982" s="4"/>
      <c r="L982" s="4"/>
      <c r="M982" s="4"/>
      <c r="N982" s="4"/>
      <c r="O982" s="4"/>
      <c r="P982" s="4"/>
    </row>
    <row r="983" spans="2:16" ht="12.75" customHeight="1">
      <c r="B983" s="15"/>
      <c r="C983" s="24"/>
      <c r="D983" s="24"/>
      <c r="F983" s="3"/>
      <c r="G983" s="4"/>
      <c r="H983" s="4"/>
      <c r="I983" s="4"/>
      <c r="J983" s="4"/>
      <c r="K983" s="4"/>
      <c r="L983" s="4"/>
      <c r="M983" s="4"/>
      <c r="N983" s="4"/>
      <c r="O983" s="4"/>
      <c r="P983" s="4"/>
    </row>
    <row r="984" spans="2:16" ht="12.75" customHeight="1">
      <c r="B984" s="15"/>
      <c r="C984" s="24"/>
      <c r="D984" s="24"/>
      <c r="F984" s="3"/>
      <c r="G984" s="4"/>
      <c r="H984" s="4"/>
      <c r="I984" s="4"/>
      <c r="J984" s="4"/>
      <c r="K984" s="4"/>
      <c r="L984" s="4"/>
      <c r="M984" s="4"/>
      <c r="N984" s="4"/>
      <c r="O984" s="4"/>
      <c r="P984" s="4"/>
    </row>
    <row r="985" spans="2:16" ht="12.75" customHeight="1">
      <c r="B985" s="15"/>
      <c r="C985" s="24"/>
      <c r="D985" s="24"/>
      <c r="F985" s="3"/>
      <c r="G985" s="4"/>
      <c r="H985" s="4"/>
      <c r="I985" s="4"/>
      <c r="J985" s="4"/>
      <c r="K985" s="4"/>
      <c r="L985" s="4"/>
      <c r="M985" s="4"/>
      <c r="N985" s="4"/>
      <c r="O985" s="4"/>
      <c r="P985" s="4"/>
    </row>
    <row r="986" spans="2:16" ht="12.75" customHeight="1">
      <c r="B986" s="15"/>
      <c r="C986" s="24"/>
      <c r="D986" s="24"/>
      <c r="F986" s="3"/>
      <c r="G986" s="4"/>
      <c r="H986" s="4"/>
      <c r="I986" s="4"/>
      <c r="J986" s="4"/>
      <c r="K986" s="4"/>
      <c r="L986" s="4"/>
      <c r="M986" s="4"/>
      <c r="N986" s="4"/>
      <c r="O986" s="4"/>
      <c r="P986" s="4"/>
    </row>
    <row r="987" spans="2:16" ht="12.75" customHeight="1">
      <c r="B987" s="15"/>
      <c r="C987" s="24"/>
      <c r="D987" s="24"/>
      <c r="F987" s="3"/>
      <c r="G987" s="4"/>
      <c r="H987" s="4"/>
      <c r="I987" s="4"/>
      <c r="J987" s="4"/>
      <c r="K987" s="4"/>
      <c r="L987" s="4"/>
      <c r="M987" s="4"/>
      <c r="N987" s="4"/>
      <c r="O987" s="4"/>
      <c r="P987" s="4"/>
    </row>
    <row r="988" spans="2:16" ht="12.75" customHeight="1">
      <c r="B988" s="15"/>
      <c r="C988" s="24"/>
      <c r="D988" s="24"/>
      <c r="F988" s="3"/>
      <c r="G988" s="4"/>
      <c r="H988" s="4"/>
      <c r="I988" s="4"/>
      <c r="J988" s="4"/>
      <c r="K988" s="4"/>
      <c r="L988" s="4"/>
      <c r="M988" s="4"/>
      <c r="N988" s="4"/>
      <c r="O988" s="4"/>
      <c r="P988" s="4"/>
    </row>
    <row r="989" spans="2:16" ht="12.75" customHeight="1">
      <c r="B989" s="15"/>
      <c r="C989" s="24"/>
      <c r="D989" s="24"/>
      <c r="F989" s="3"/>
      <c r="G989" s="4"/>
      <c r="H989" s="4"/>
      <c r="I989" s="4"/>
      <c r="J989" s="4"/>
      <c r="K989" s="4"/>
      <c r="L989" s="4"/>
      <c r="M989" s="4"/>
      <c r="N989" s="4"/>
      <c r="O989" s="4"/>
      <c r="P989" s="4"/>
    </row>
    <row r="990" spans="2:16" ht="12.75" customHeight="1">
      <c r="B990" s="15"/>
      <c r="C990" s="24"/>
      <c r="D990" s="24"/>
      <c r="F990" s="3"/>
      <c r="G990" s="4"/>
      <c r="H990" s="4"/>
      <c r="I990" s="4"/>
      <c r="J990" s="4"/>
      <c r="K990" s="4"/>
      <c r="L990" s="4"/>
      <c r="M990" s="4"/>
      <c r="N990" s="4"/>
      <c r="O990" s="4"/>
      <c r="P990" s="4"/>
    </row>
    <row r="991" spans="2:16" ht="12.75" customHeight="1">
      <c r="B991" s="15"/>
      <c r="C991" s="24"/>
      <c r="D991" s="24"/>
      <c r="F991" s="3"/>
      <c r="G991" s="4"/>
      <c r="H991" s="4"/>
      <c r="I991" s="4"/>
      <c r="J991" s="4"/>
      <c r="K991" s="4"/>
      <c r="L991" s="4"/>
      <c r="M991" s="4"/>
      <c r="N991" s="4"/>
      <c r="O991" s="4"/>
      <c r="P991" s="4"/>
    </row>
    <row r="992" spans="2:16" ht="12.75" customHeight="1">
      <c r="B992" s="15"/>
      <c r="C992" s="24"/>
      <c r="D992" s="24"/>
      <c r="F992" s="3"/>
      <c r="G992" s="4"/>
      <c r="H992" s="4"/>
      <c r="I992" s="4"/>
      <c r="J992" s="4"/>
      <c r="K992" s="4"/>
      <c r="L992" s="4"/>
      <c r="M992" s="4"/>
      <c r="N992" s="4"/>
      <c r="O992" s="4"/>
      <c r="P992" s="4"/>
    </row>
    <row r="993" spans="2:16" ht="12.75" customHeight="1">
      <c r="B993" s="15"/>
      <c r="C993" s="24"/>
      <c r="D993" s="24"/>
      <c r="F993" s="3"/>
      <c r="G993" s="4"/>
      <c r="H993" s="4"/>
      <c r="I993" s="4"/>
      <c r="J993" s="4"/>
      <c r="K993" s="4"/>
      <c r="L993" s="4"/>
      <c r="M993" s="4"/>
      <c r="N993" s="4"/>
      <c r="O993" s="4"/>
      <c r="P993" s="4"/>
    </row>
    <row r="994" spans="2:16" ht="12.75" customHeight="1">
      <c r="B994" s="15"/>
      <c r="C994" s="24"/>
      <c r="D994" s="24"/>
      <c r="F994" s="3"/>
      <c r="G994" s="4"/>
      <c r="H994" s="4"/>
      <c r="I994" s="4"/>
      <c r="J994" s="4"/>
      <c r="K994" s="4"/>
      <c r="L994" s="4"/>
      <c r="M994" s="4"/>
      <c r="N994" s="4"/>
      <c r="O994" s="4"/>
      <c r="P994" s="4"/>
    </row>
    <row r="995" spans="2:16" ht="12.75" customHeight="1">
      <c r="B995" s="15"/>
      <c r="C995" s="24"/>
      <c r="D995" s="24"/>
      <c r="F995" s="3"/>
      <c r="G995" s="4"/>
      <c r="H995" s="4"/>
      <c r="I995" s="4"/>
      <c r="J995" s="4"/>
      <c r="K995" s="4"/>
      <c r="L995" s="4"/>
      <c r="M995" s="4"/>
      <c r="N995" s="4"/>
      <c r="O995" s="4"/>
      <c r="P995" s="4"/>
    </row>
    <row r="996" spans="2:16" ht="12.75" customHeight="1">
      <c r="B996" s="15"/>
      <c r="C996" s="24"/>
      <c r="D996" s="24"/>
      <c r="F996" s="3"/>
      <c r="G996" s="4"/>
      <c r="H996" s="4"/>
      <c r="I996" s="4"/>
      <c r="J996" s="4"/>
      <c r="K996" s="4"/>
      <c r="L996" s="4"/>
      <c r="M996" s="4"/>
      <c r="N996" s="4"/>
      <c r="O996" s="4"/>
      <c r="P996" s="4"/>
    </row>
    <row r="997" spans="2:16" ht="12.75" customHeight="1">
      <c r="B997" s="15"/>
      <c r="C997" s="24"/>
      <c r="D997" s="24"/>
      <c r="F997" s="3"/>
      <c r="G997" s="4"/>
      <c r="H997" s="4"/>
      <c r="I997" s="4"/>
      <c r="J997" s="4"/>
      <c r="K997" s="4"/>
      <c r="L997" s="4"/>
      <c r="M997" s="4"/>
      <c r="N997" s="4"/>
      <c r="O997" s="4"/>
      <c r="P997" s="4"/>
    </row>
    <row r="998" spans="2:16" ht="12.75" customHeight="1">
      <c r="B998" s="15"/>
      <c r="C998" s="24"/>
      <c r="D998" s="24"/>
      <c r="F998" s="3"/>
      <c r="G998" s="4"/>
      <c r="H998" s="4"/>
      <c r="I998" s="4"/>
      <c r="J998" s="4"/>
      <c r="K998" s="4"/>
      <c r="L998" s="4"/>
      <c r="M998" s="4"/>
      <c r="N998" s="4"/>
      <c r="O998" s="4"/>
      <c r="P998" s="4"/>
    </row>
    <row r="999" spans="2:16" ht="12.75" customHeight="1">
      <c r="B999" s="15"/>
      <c r="C999" s="24"/>
      <c r="D999" s="24"/>
      <c r="F999" s="3"/>
      <c r="G999" s="4"/>
      <c r="H999" s="4"/>
      <c r="I999" s="4"/>
      <c r="J999" s="4"/>
      <c r="K999" s="4"/>
      <c r="L999" s="4"/>
      <c r="M999" s="4"/>
      <c r="N999" s="4"/>
      <c r="O999" s="4"/>
      <c r="P999" s="4"/>
    </row>
    <row r="1000" spans="2:16" ht="12.75" customHeight="1">
      <c r="B1000" s="15"/>
      <c r="C1000" s="24"/>
      <c r="D1000" s="24"/>
      <c r="F1000" s="3"/>
      <c r="G1000" s="4"/>
      <c r="H1000" s="4"/>
      <c r="I1000" s="4"/>
      <c r="J1000" s="4"/>
      <c r="K1000" s="4"/>
      <c r="L1000" s="4"/>
      <c r="M1000" s="4"/>
      <c r="N1000" s="4"/>
      <c r="O1000" s="4"/>
      <c r="P1000" s="4"/>
    </row>
    <row r="1001" spans="2:16" ht="12.75" customHeight="1">
      <c r="B1001" s="15"/>
      <c r="C1001" s="24"/>
      <c r="D1001" s="24"/>
      <c r="F1001" s="3"/>
      <c r="G1001" s="4"/>
      <c r="H1001" s="4"/>
      <c r="I1001" s="4"/>
      <c r="J1001" s="4"/>
      <c r="K1001" s="4"/>
      <c r="L1001" s="4"/>
      <c r="M1001" s="4"/>
      <c r="N1001" s="4"/>
      <c r="O1001" s="4"/>
      <c r="P1001" s="4"/>
    </row>
    <row r="1002" spans="2:16" ht="12.75" customHeight="1">
      <c r="B1002" s="15"/>
      <c r="C1002" s="24"/>
      <c r="D1002" s="24"/>
      <c r="F1002" s="3"/>
      <c r="G1002" s="4"/>
      <c r="H1002" s="4"/>
      <c r="I1002" s="4"/>
      <c r="J1002" s="4"/>
      <c r="K1002" s="4"/>
      <c r="L1002" s="4"/>
      <c r="M1002" s="4"/>
      <c r="N1002" s="4"/>
      <c r="O1002" s="4"/>
      <c r="P1002" s="4"/>
    </row>
    <row r="1003" spans="2:16" ht="12.75" customHeight="1">
      <c r="B1003" s="15"/>
      <c r="C1003" s="24"/>
      <c r="D1003" s="24"/>
      <c r="F1003" s="3"/>
      <c r="G1003" s="4"/>
      <c r="H1003" s="4"/>
      <c r="I1003" s="4"/>
      <c r="J1003" s="4"/>
      <c r="K1003" s="4"/>
      <c r="L1003" s="4"/>
      <c r="M1003" s="4"/>
      <c r="N1003" s="4"/>
      <c r="O1003" s="4"/>
      <c r="P1003" s="4"/>
    </row>
    <row r="1004" spans="2:16" ht="12.75" customHeight="1">
      <c r="B1004" s="15"/>
      <c r="C1004" s="24"/>
      <c r="D1004" s="24"/>
      <c r="F1004" s="3"/>
      <c r="G1004" s="4"/>
      <c r="H1004" s="4"/>
      <c r="I1004" s="4"/>
      <c r="J1004" s="4"/>
      <c r="K1004" s="4"/>
      <c r="L1004" s="4"/>
      <c r="M1004" s="4"/>
      <c r="N1004" s="4"/>
      <c r="O1004" s="4"/>
      <c r="P1004" s="4"/>
    </row>
    <row r="1005" spans="2:16" ht="12.75" customHeight="1">
      <c r="B1005" s="15"/>
      <c r="C1005" s="24"/>
      <c r="D1005" s="24"/>
      <c r="F1005" s="3"/>
      <c r="G1005" s="4"/>
      <c r="H1005" s="4"/>
      <c r="I1005" s="4"/>
      <c r="J1005" s="4"/>
      <c r="K1005" s="4"/>
      <c r="L1005" s="4"/>
      <c r="M1005" s="4"/>
      <c r="N1005" s="4"/>
      <c r="O1005" s="4"/>
      <c r="P1005" s="4"/>
    </row>
    <row r="1006" spans="2:16" ht="12.75" customHeight="1">
      <c r="B1006" s="15"/>
      <c r="C1006" s="24"/>
      <c r="D1006" s="24"/>
      <c r="F1006" s="3"/>
      <c r="G1006" s="4"/>
      <c r="H1006" s="4"/>
      <c r="I1006" s="4"/>
      <c r="J1006" s="4"/>
      <c r="K1006" s="4"/>
      <c r="L1006" s="4"/>
      <c r="M1006" s="4"/>
      <c r="N1006" s="4"/>
      <c r="O1006" s="4"/>
      <c r="P1006" s="4"/>
    </row>
    <row r="1007" spans="2:16" ht="12.75" customHeight="1">
      <c r="B1007" s="15"/>
      <c r="C1007" s="24"/>
      <c r="D1007" s="24"/>
      <c r="F1007" s="3"/>
      <c r="G1007" s="4"/>
      <c r="H1007" s="4"/>
      <c r="I1007" s="4"/>
      <c r="J1007" s="4"/>
      <c r="K1007" s="4"/>
      <c r="L1007" s="4"/>
      <c r="M1007" s="4"/>
      <c r="N1007" s="4"/>
      <c r="O1007" s="4"/>
      <c r="P1007" s="4"/>
    </row>
    <row r="1008" spans="2:16" ht="12.75" customHeight="1">
      <c r="B1008" s="15"/>
      <c r="C1008" s="24"/>
      <c r="D1008" s="24"/>
      <c r="F1008" s="3"/>
      <c r="G1008" s="4"/>
      <c r="H1008" s="4"/>
      <c r="I1008" s="4"/>
      <c r="J1008" s="4"/>
      <c r="K1008" s="4"/>
      <c r="L1008" s="4"/>
      <c r="M1008" s="4"/>
      <c r="N1008" s="4"/>
      <c r="O1008" s="4"/>
      <c r="P1008" s="4"/>
    </row>
    <row r="1009" spans="2:16" ht="12.75" customHeight="1">
      <c r="B1009" s="15"/>
      <c r="C1009" s="24"/>
      <c r="D1009" s="24"/>
      <c r="F1009" s="3"/>
      <c r="G1009" s="4"/>
      <c r="H1009" s="4"/>
      <c r="I1009" s="4"/>
      <c r="J1009" s="4"/>
      <c r="K1009" s="4"/>
      <c r="L1009" s="4"/>
      <c r="M1009" s="4"/>
      <c r="N1009" s="4"/>
      <c r="O1009" s="4"/>
      <c r="P1009" s="4"/>
    </row>
    <row r="1010" spans="2:16" ht="12.75" customHeight="1">
      <c r="B1010" s="15"/>
      <c r="C1010" s="24"/>
      <c r="D1010" s="24"/>
      <c r="F1010" s="3"/>
      <c r="G1010" s="4"/>
      <c r="H1010" s="4"/>
      <c r="I1010" s="4"/>
      <c r="J1010" s="4"/>
      <c r="K1010" s="4"/>
      <c r="L1010" s="4"/>
      <c r="M1010" s="4"/>
      <c r="N1010" s="4"/>
      <c r="O1010" s="4"/>
      <c r="P1010" s="4"/>
    </row>
    <row r="1011" spans="2:16" ht="12.75" customHeight="1">
      <c r="B1011" s="15"/>
      <c r="C1011" s="24"/>
      <c r="D1011" s="24"/>
      <c r="F1011" s="3"/>
      <c r="G1011" s="4"/>
      <c r="H1011" s="4"/>
      <c r="I1011" s="4"/>
      <c r="J1011" s="4"/>
      <c r="K1011" s="4"/>
      <c r="L1011" s="4"/>
      <c r="M1011" s="4"/>
      <c r="N1011" s="4"/>
      <c r="O1011" s="4"/>
      <c r="P1011" s="4"/>
    </row>
    <row r="1012" spans="2:16" ht="12.75" customHeight="1">
      <c r="B1012" s="15"/>
      <c r="C1012" s="24"/>
      <c r="D1012" s="24"/>
      <c r="F1012" s="3"/>
      <c r="G1012" s="4"/>
      <c r="H1012" s="4"/>
      <c r="I1012" s="4"/>
      <c r="J1012" s="4"/>
      <c r="K1012" s="4"/>
      <c r="L1012" s="4"/>
      <c r="M1012" s="4"/>
      <c r="N1012" s="4"/>
      <c r="O1012" s="4"/>
      <c r="P1012" s="4"/>
    </row>
    <row r="1013" spans="2:16" ht="12.75" customHeight="1">
      <c r="B1013" s="15"/>
      <c r="C1013" s="24"/>
      <c r="D1013" s="24"/>
      <c r="F1013" s="3"/>
      <c r="G1013" s="4"/>
      <c r="H1013" s="4"/>
      <c r="I1013" s="4"/>
      <c r="J1013" s="4"/>
      <c r="K1013" s="4"/>
      <c r="L1013" s="4"/>
      <c r="M1013" s="4"/>
      <c r="N1013" s="4"/>
      <c r="O1013" s="4"/>
      <c r="P1013" s="4"/>
    </row>
    <row r="1014" spans="2:16" ht="12.75" customHeight="1">
      <c r="B1014" s="15"/>
      <c r="C1014" s="24"/>
      <c r="D1014" s="24"/>
      <c r="F1014" s="3"/>
      <c r="G1014" s="4"/>
      <c r="H1014" s="4"/>
      <c r="I1014" s="4"/>
      <c r="J1014" s="4"/>
      <c r="K1014" s="4"/>
      <c r="L1014" s="4"/>
      <c r="M1014" s="4"/>
      <c r="N1014" s="4"/>
      <c r="O1014" s="4"/>
      <c r="P1014" s="4"/>
    </row>
    <row r="1015" spans="2:16" ht="12.75" customHeight="1">
      <c r="B1015" s="15"/>
      <c r="C1015" s="24"/>
      <c r="D1015" s="24"/>
      <c r="F1015" s="3"/>
      <c r="G1015" s="4"/>
      <c r="H1015" s="4"/>
      <c r="I1015" s="4"/>
      <c r="J1015" s="4"/>
      <c r="K1015" s="4"/>
      <c r="L1015" s="4"/>
      <c r="M1015" s="4"/>
      <c r="N1015" s="4"/>
      <c r="O1015" s="4"/>
      <c r="P1015" s="4"/>
    </row>
    <row r="1016" spans="2:16" ht="12.75" customHeight="1">
      <c r="B1016" s="15"/>
      <c r="C1016" s="24"/>
      <c r="D1016" s="24"/>
      <c r="F1016" s="3"/>
      <c r="G1016" s="4"/>
      <c r="H1016" s="4"/>
      <c r="I1016" s="4"/>
      <c r="J1016" s="4"/>
      <c r="K1016" s="4"/>
      <c r="L1016" s="4"/>
      <c r="M1016" s="4"/>
      <c r="N1016" s="4"/>
      <c r="O1016" s="4"/>
      <c r="P1016" s="4"/>
    </row>
    <row r="1017" spans="2:16" ht="12.75" customHeight="1">
      <c r="B1017" s="15"/>
      <c r="C1017" s="24"/>
      <c r="D1017" s="24"/>
      <c r="F1017" s="3"/>
      <c r="G1017" s="4"/>
      <c r="H1017" s="4"/>
      <c r="I1017" s="4"/>
      <c r="J1017" s="4"/>
      <c r="K1017" s="4"/>
      <c r="L1017" s="4"/>
      <c r="M1017" s="4"/>
      <c r="N1017" s="4"/>
      <c r="O1017" s="4"/>
      <c r="P1017" s="4"/>
    </row>
    <row r="1018" spans="2:16" ht="12.75" customHeight="1">
      <c r="B1018" s="15"/>
      <c r="C1018" s="24"/>
      <c r="D1018" s="24"/>
      <c r="F1018" s="3"/>
      <c r="G1018" s="4"/>
      <c r="H1018" s="4"/>
      <c r="I1018" s="4"/>
      <c r="J1018" s="4"/>
      <c r="K1018" s="4"/>
      <c r="L1018" s="4"/>
      <c r="M1018" s="4"/>
      <c r="N1018" s="4"/>
      <c r="O1018" s="4"/>
      <c r="P1018" s="4"/>
    </row>
    <row r="1019" spans="2:16" ht="12.75" customHeight="1">
      <c r="B1019" s="15"/>
      <c r="C1019" s="24"/>
      <c r="D1019" s="24"/>
      <c r="F1019" s="3"/>
      <c r="G1019" s="4"/>
      <c r="H1019" s="4"/>
      <c r="I1019" s="4"/>
      <c r="J1019" s="4"/>
      <c r="K1019" s="4"/>
      <c r="L1019" s="4"/>
      <c r="M1019" s="4"/>
      <c r="N1019" s="4"/>
      <c r="O1019" s="4"/>
      <c r="P1019" s="4"/>
    </row>
    <row r="1020" spans="2:16" ht="12.75" customHeight="1">
      <c r="B1020" s="15"/>
      <c r="C1020" s="24"/>
      <c r="D1020" s="24"/>
      <c r="F1020" s="3"/>
      <c r="G1020" s="4"/>
      <c r="H1020" s="4"/>
      <c r="I1020" s="4"/>
      <c r="J1020" s="4"/>
      <c r="K1020" s="4"/>
      <c r="L1020" s="4"/>
      <c r="M1020" s="4"/>
      <c r="N1020" s="4"/>
      <c r="O1020" s="4"/>
      <c r="P1020" s="4"/>
    </row>
    <row r="1021" spans="2:16" ht="12.75" customHeight="1">
      <c r="B1021" s="15"/>
      <c r="C1021" s="24"/>
      <c r="D1021" s="24"/>
      <c r="F1021" s="3"/>
      <c r="G1021" s="4"/>
      <c r="H1021" s="4"/>
      <c r="I1021" s="4"/>
      <c r="J1021" s="4"/>
      <c r="K1021" s="4"/>
      <c r="L1021" s="4"/>
      <c r="M1021" s="4"/>
      <c r="N1021" s="4"/>
      <c r="O1021" s="4"/>
      <c r="P1021" s="4"/>
    </row>
    <row r="1022" spans="2:16" ht="12.75" customHeight="1">
      <c r="B1022" s="15"/>
      <c r="C1022" s="24"/>
      <c r="D1022" s="24"/>
      <c r="F1022" s="3"/>
      <c r="G1022" s="4"/>
      <c r="H1022" s="4"/>
      <c r="I1022" s="4"/>
      <c r="J1022" s="4"/>
      <c r="K1022" s="4"/>
      <c r="L1022" s="4"/>
      <c r="M1022" s="4"/>
      <c r="N1022" s="4"/>
      <c r="O1022" s="4"/>
      <c r="P1022" s="4"/>
    </row>
    <row r="1023" spans="2:16" ht="12.75" customHeight="1">
      <c r="B1023" s="15"/>
      <c r="C1023" s="24"/>
      <c r="D1023" s="24"/>
      <c r="F1023" s="3"/>
      <c r="G1023" s="4"/>
      <c r="H1023" s="4"/>
      <c r="I1023" s="4"/>
      <c r="J1023" s="4"/>
      <c r="K1023" s="4"/>
      <c r="L1023" s="4"/>
      <c r="M1023" s="4"/>
      <c r="N1023" s="4"/>
      <c r="O1023" s="4"/>
      <c r="P1023" s="4"/>
    </row>
    <row r="1024" spans="2:16" ht="12.75" customHeight="1">
      <c r="B1024" s="15"/>
      <c r="C1024" s="24"/>
      <c r="D1024" s="24"/>
      <c r="F1024" s="3"/>
      <c r="G1024" s="4"/>
      <c r="H1024" s="4"/>
      <c r="I1024" s="4"/>
      <c r="J1024" s="4"/>
      <c r="K1024" s="4"/>
      <c r="L1024" s="4"/>
      <c r="M1024" s="4"/>
      <c r="N1024" s="4"/>
      <c r="O1024" s="4"/>
      <c r="P1024" s="4"/>
    </row>
    <row r="1025" spans="2:16" ht="12.75" customHeight="1">
      <c r="B1025" s="15"/>
      <c r="C1025" s="24"/>
      <c r="D1025" s="24"/>
      <c r="F1025" s="3"/>
      <c r="G1025" s="4"/>
      <c r="H1025" s="4"/>
      <c r="I1025" s="4"/>
      <c r="J1025" s="4"/>
      <c r="K1025" s="4"/>
      <c r="L1025" s="4"/>
      <c r="M1025" s="4"/>
      <c r="N1025" s="4"/>
      <c r="O1025" s="4"/>
      <c r="P1025" s="4"/>
    </row>
    <row r="1026" spans="2:16" ht="12.75" customHeight="1">
      <c r="B1026" s="15"/>
      <c r="C1026" s="24"/>
      <c r="D1026" s="24"/>
      <c r="F1026" s="3"/>
      <c r="G1026" s="4"/>
      <c r="H1026" s="4"/>
      <c r="I1026" s="4"/>
      <c r="J1026" s="4"/>
      <c r="K1026" s="4"/>
      <c r="L1026" s="4"/>
      <c r="M1026" s="4"/>
      <c r="N1026" s="4"/>
      <c r="O1026" s="4"/>
      <c r="P1026" s="4"/>
    </row>
    <row r="1027" spans="2:16" ht="12.75" customHeight="1">
      <c r="B1027" s="15"/>
      <c r="C1027" s="24"/>
      <c r="D1027" s="24"/>
      <c r="F1027" s="3"/>
      <c r="G1027" s="4"/>
      <c r="H1027" s="4"/>
      <c r="I1027" s="4"/>
      <c r="J1027" s="4"/>
      <c r="K1027" s="4"/>
      <c r="L1027" s="4"/>
      <c r="M1027" s="4"/>
      <c r="N1027" s="4"/>
      <c r="O1027" s="4"/>
      <c r="P1027" s="4"/>
    </row>
    <row r="1028" spans="2:16" ht="12.75" customHeight="1">
      <c r="B1028" s="15"/>
      <c r="C1028" s="24"/>
      <c r="D1028" s="24"/>
      <c r="F1028" s="3"/>
      <c r="G1028" s="4"/>
      <c r="H1028" s="4"/>
      <c r="I1028" s="4"/>
      <c r="J1028" s="4"/>
      <c r="K1028" s="4"/>
      <c r="L1028" s="4"/>
      <c r="M1028" s="4"/>
      <c r="N1028" s="4"/>
      <c r="O1028" s="4"/>
      <c r="P1028" s="4"/>
    </row>
    <row r="1029" spans="2:16" ht="12.75" customHeight="1">
      <c r="B1029" s="15"/>
      <c r="C1029" s="24"/>
      <c r="D1029" s="24"/>
      <c r="F1029" s="3"/>
      <c r="G1029" s="4"/>
      <c r="H1029" s="4"/>
      <c r="I1029" s="4"/>
      <c r="J1029" s="4"/>
      <c r="K1029" s="4"/>
      <c r="L1029" s="4"/>
      <c r="M1029" s="4"/>
      <c r="N1029" s="4"/>
      <c r="O1029" s="4"/>
      <c r="P1029" s="4"/>
    </row>
    <row r="1030" spans="2:16" ht="12.75" customHeight="1">
      <c r="B1030" s="15"/>
      <c r="C1030" s="24"/>
      <c r="D1030" s="24"/>
      <c r="F1030" s="3"/>
      <c r="G1030" s="4"/>
      <c r="H1030" s="4"/>
      <c r="I1030" s="4"/>
      <c r="J1030" s="4"/>
      <c r="K1030" s="4"/>
      <c r="L1030" s="4"/>
      <c r="M1030" s="4"/>
      <c r="N1030" s="4"/>
      <c r="O1030" s="4"/>
      <c r="P1030" s="4"/>
    </row>
    <row r="1031" spans="2:16" ht="12.75" customHeight="1">
      <c r="B1031" s="15"/>
      <c r="C1031" s="24"/>
      <c r="D1031" s="24"/>
      <c r="F1031" s="3"/>
      <c r="G1031" s="4"/>
      <c r="H1031" s="4"/>
      <c r="I1031" s="4"/>
      <c r="J1031" s="4"/>
      <c r="K1031" s="4"/>
      <c r="L1031" s="4"/>
      <c r="M1031" s="4"/>
      <c r="N1031" s="4"/>
      <c r="O1031" s="4"/>
      <c r="P1031" s="4"/>
    </row>
    <row r="1032" spans="2:16" ht="12.75" customHeight="1">
      <c r="B1032" s="15"/>
      <c r="C1032" s="24"/>
      <c r="D1032" s="24"/>
      <c r="F1032" s="3"/>
      <c r="G1032" s="4"/>
      <c r="H1032" s="4"/>
      <c r="I1032" s="4"/>
      <c r="J1032" s="4"/>
      <c r="K1032" s="4"/>
      <c r="L1032" s="4"/>
      <c r="M1032" s="4"/>
      <c r="N1032" s="4"/>
      <c r="O1032" s="4"/>
      <c r="P1032" s="4"/>
    </row>
    <row r="1033" spans="2:16" ht="12.75" customHeight="1">
      <c r="B1033" s="15"/>
      <c r="C1033" s="24"/>
      <c r="D1033" s="24"/>
      <c r="F1033" s="3"/>
      <c r="G1033" s="4"/>
      <c r="H1033" s="4"/>
      <c r="I1033" s="4"/>
      <c r="J1033" s="4"/>
      <c r="K1033" s="4"/>
      <c r="L1033" s="4"/>
      <c r="M1033" s="4"/>
      <c r="N1033" s="4"/>
      <c r="O1033" s="4"/>
      <c r="P1033" s="4"/>
    </row>
    <row r="1034" spans="2:16" ht="12.75" customHeight="1">
      <c r="B1034" s="15"/>
      <c r="C1034" s="24"/>
      <c r="D1034" s="24"/>
      <c r="F1034" s="3"/>
      <c r="G1034" s="4"/>
      <c r="H1034" s="4"/>
      <c r="I1034" s="4"/>
      <c r="J1034" s="4"/>
      <c r="K1034" s="4"/>
      <c r="L1034" s="4"/>
      <c r="M1034" s="4"/>
      <c r="N1034" s="4"/>
      <c r="O1034" s="4"/>
      <c r="P1034" s="4"/>
    </row>
    <row r="1035" spans="2:16" ht="12.75" customHeight="1">
      <c r="B1035" s="15"/>
      <c r="C1035" s="24"/>
      <c r="D1035" s="24"/>
      <c r="F1035" s="3"/>
      <c r="G1035" s="4"/>
      <c r="H1035" s="4"/>
      <c r="I1035" s="4"/>
      <c r="J1035" s="4"/>
      <c r="K1035" s="4"/>
      <c r="L1035" s="4"/>
      <c r="M1035" s="4"/>
      <c r="N1035" s="4"/>
      <c r="O1035" s="4"/>
      <c r="P1035" s="4"/>
    </row>
    <row r="1036" spans="2:16" ht="12.75" customHeight="1">
      <c r="B1036" s="15"/>
      <c r="C1036" s="24"/>
      <c r="D1036" s="24"/>
      <c r="F1036" s="3"/>
      <c r="G1036" s="4"/>
      <c r="H1036" s="4"/>
      <c r="I1036" s="4"/>
      <c r="J1036" s="4"/>
      <c r="K1036" s="4"/>
      <c r="L1036" s="4"/>
      <c r="M1036" s="4"/>
      <c r="N1036" s="4"/>
      <c r="O1036" s="4"/>
      <c r="P1036" s="4"/>
    </row>
    <row r="1037" spans="2:16" ht="12.75" customHeight="1">
      <c r="B1037" s="15"/>
      <c r="C1037" s="24"/>
      <c r="D1037" s="24"/>
      <c r="F1037" s="3"/>
      <c r="G1037" s="4"/>
      <c r="H1037" s="4"/>
      <c r="I1037" s="4"/>
      <c r="J1037" s="4"/>
      <c r="K1037" s="4"/>
      <c r="L1037" s="4"/>
      <c r="M1037" s="4"/>
      <c r="N1037" s="4"/>
      <c r="O1037" s="4"/>
      <c r="P1037" s="4"/>
    </row>
    <row r="1038" spans="2:16" ht="12.75" customHeight="1">
      <c r="B1038" s="15"/>
      <c r="C1038" s="24"/>
      <c r="D1038" s="24"/>
      <c r="F1038" s="3"/>
      <c r="G1038" s="4"/>
      <c r="H1038" s="4"/>
      <c r="I1038" s="4"/>
      <c r="J1038" s="4"/>
      <c r="K1038" s="4"/>
      <c r="L1038" s="4"/>
      <c r="M1038" s="4"/>
      <c r="N1038" s="4"/>
      <c r="O1038" s="4"/>
      <c r="P1038" s="4"/>
    </row>
    <row r="1039" spans="2:16" ht="12.75" customHeight="1">
      <c r="B1039" s="15"/>
      <c r="C1039" s="24"/>
      <c r="D1039" s="24"/>
      <c r="F1039" s="3"/>
      <c r="G1039" s="4"/>
      <c r="H1039" s="4"/>
      <c r="I1039" s="4"/>
      <c r="J1039" s="4"/>
      <c r="K1039" s="4"/>
      <c r="L1039" s="4"/>
      <c r="M1039" s="4"/>
      <c r="N1039" s="4"/>
      <c r="O1039" s="4"/>
      <c r="P1039" s="4"/>
    </row>
    <row r="1040" spans="2:16" ht="12.75" customHeight="1">
      <c r="B1040" s="15"/>
      <c r="C1040" s="24"/>
      <c r="D1040" s="24"/>
      <c r="F1040" s="3"/>
      <c r="G1040" s="4"/>
      <c r="H1040" s="4"/>
      <c r="I1040" s="4"/>
      <c r="J1040" s="4"/>
      <c r="K1040" s="4"/>
      <c r="L1040" s="4"/>
      <c r="M1040" s="4"/>
      <c r="N1040" s="4"/>
      <c r="O1040" s="4"/>
      <c r="P1040" s="4"/>
    </row>
    <row r="1041" spans="2:16" ht="12.75" customHeight="1">
      <c r="B1041" s="15"/>
      <c r="C1041" s="24"/>
      <c r="D1041" s="24"/>
      <c r="F1041" s="3"/>
      <c r="G1041" s="4"/>
      <c r="H1041" s="4"/>
      <c r="I1041" s="4"/>
      <c r="J1041" s="4"/>
      <c r="K1041" s="4"/>
      <c r="L1041" s="4"/>
      <c r="M1041" s="4"/>
      <c r="N1041" s="4"/>
      <c r="O1041" s="4"/>
      <c r="P1041" s="4"/>
    </row>
    <row r="1042" spans="2:16" ht="12.75" customHeight="1">
      <c r="B1042" s="15"/>
      <c r="C1042" s="24"/>
      <c r="D1042" s="24"/>
      <c r="F1042" s="3"/>
      <c r="G1042" s="4"/>
      <c r="H1042" s="4"/>
      <c r="I1042" s="4"/>
      <c r="J1042" s="4"/>
      <c r="K1042" s="4"/>
      <c r="L1042" s="4"/>
      <c r="M1042" s="4"/>
      <c r="N1042" s="4"/>
      <c r="O1042" s="4"/>
      <c r="P1042" s="4"/>
    </row>
    <row r="1043" spans="2:16" ht="12.75" customHeight="1">
      <c r="B1043" s="15"/>
      <c r="C1043" s="24"/>
      <c r="D1043" s="24"/>
      <c r="F1043" s="3"/>
      <c r="G1043" s="4"/>
      <c r="H1043" s="4"/>
      <c r="I1043" s="4"/>
      <c r="J1043" s="4"/>
      <c r="K1043" s="4"/>
      <c r="L1043" s="4"/>
      <c r="M1043" s="4"/>
      <c r="N1043" s="4"/>
      <c r="O1043" s="4"/>
      <c r="P1043" s="4"/>
    </row>
    <row r="1044" spans="2:16" ht="12.75" customHeight="1">
      <c r="B1044" s="15"/>
      <c r="C1044" s="24"/>
      <c r="D1044" s="24"/>
      <c r="F1044" s="3"/>
      <c r="G1044" s="4"/>
      <c r="H1044" s="4"/>
      <c r="I1044" s="4"/>
      <c r="J1044" s="4"/>
      <c r="K1044" s="4"/>
      <c r="L1044" s="4"/>
      <c r="M1044" s="4"/>
      <c r="N1044" s="4"/>
      <c r="O1044" s="4"/>
      <c r="P1044" s="4"/>
    </row>
    <row r="1045" spans="2:16" ht="12.75" customHeight="1">
      <c r="B1045" s="15"/>
      <c r="C1045" s="24"/>
      <c r="D1045" s="24"/>
      <c r="F1045" s="3"/>
      <c r="G1045" s="4"/>
      <c r="H1045" s="4"/>
      <c r="I1045" s="4"/>
      <c r="J1045" s="4"/>
      <c r="K1045" s="4"/>
      <c r="L1045" s="4"/>
      <c r="M1045" s="4"/>
      <c r="N1045" s="4"/>
      <c r="O1045" s="4"/>
      <c r="P1045" s="4"/>
    </row>
    <row r="1046" spans="2:16" ht="12.75" customHeight="1">
      <c r="B1046" s="15"/>
      <c r="C1046" s="24"/>
      <c r="D1046" s="24"/>
      <c r="F1046" s="3"/>
      <c r="G1046" s="4"/>
      <c r="H1046" s="4"/>
      <c r="I1046" s="4"/>
      <c r="J1046" s="4"/>
      <c r="K1046" s="4"/>
      <c r="L1046" s="4"/>
      <c r="M1046" s="4"/>
      <c r="N1046" s="4"/>
      <c r="O1046" s="4"/>
      <c r="P1046" s="4"/>
    </row>
    <row r="1047" spans="2:16" ht="12.75" customHeight="1">
      <c r="B1047" s="15"/>
      <c r="C1047" s="24"/>
      <c r="D1047" s="24"/>
      <c r="F1047" s="3"/>
      <c r="G1047" s="4"/>
      <c r="H1047" s="4"/>
      <c r="I1047" s="4"/>
      <c r="J1047" s="4"/>
      <c r="K1047" s="4"/>
      <c r="L1047" s="4"/>
      <c r="M1047" s="4"/>
      <c r="N1047" s="4"/>
      <c r="O1047" s="4"/>
      <c r="P1047" s="4"/>
    </row>
    <row r="1048" spans="2:16" ht="12.75" customHeight="1">
      <c r="B1048" s="15"/>
      <c r="C1048" s="24"/>
      <c r="D1048" s="24"/>
      <c r="F1048" s="3"/>
      <c r="G1048" s="4"/>
      <c r="H1048" s="4"/>
      <c r="I1048" s="4"/>
      <c r="J1048" s="4"/>
      <c r="K1048" s="4"/>
      <c r="L1048" s="4"/>
      <c r="M1048" s="4"/>
      <c r="N1048" s="4"/>
      <c r="O1048" s="4"/>
      <c r="P1048" s="4"/>
    </row>
    <row r="1049" spans="2:16" ht="12.75" customHeight="1">
      <c r="B1049" s="15"/>
      <c r="C1049" s="24"/>
      <c r="D1049" s="24"/>
      <c r="F1049" s="3"/>
      <c r="G1049" s="4"/>
      <c r="H1049" s="4"/>
      <c r="I1049" s="4"/>
      <c r="J1049" s="4"/>
      <c r="K1049" s="4"/>
      <c r="L1049" s="4"/>
      <c r="M1049" s="4"/>
      <c r="N1049" s="4"/>
      <c r="O1049" s="4"/>
      <c r="P1049" s="4"/>
    </row>
    <row r="1050" spans="2:16" ht="12.75" customHeight="1">
      <c r="B1050" s="15"/>
      <c r="C1050" s="24"/>
      <c r="D1050" s="24"/>
      <c r="F1050" s="3"/>
      <c r="G1050" s="4"/>
      <c r="H1050" s="4"/>
      <c r="I1050" s="4"/>
      <c r="J1050" s="4"/>
      <c r="K1050" s="4"/>
      <c r="L1050" s="4"/>
      <c r="M1050" s="4"/>
      <c r="N1050" s="4"/>
      <c r="O1050" s="4"/>
      <c r="P1050" s="4"/>
    </row>
    <row r="1051" spans="2:16" ht="12.75" customHeight="1">
      <c r="B1051" s="15"/>
      <c r="C1051" s="24"/>
      <c r="D1051" s="24"/>
      <c r="F1051" s="3"/>
      <c r="G1051" s="4"/>
      <c r="H1051" s="4"/>
      <c r="I1051" s="4"/>
      <c r="J1051" s="4"/>
      <c r="K1051" s="4"/>
      <c r="L1051" s="4"/>
      <c r="M1051" s="4"/>
      <c r="N1051" s="4"/>
      <c r="O1051" s="4"/>
      <c r="P1051" s="4"/>
    </row>
    <row r="1052" spans="2:16" ht="12.75" customHeight="1">
      <c r="B1052" s="15"/>
      <c r="C1052" s="24"/>
      <c r="D1052" s="24"/>
      <c r="F1052" s="3"/>
      <c r="G1052" s="4"/>
      <c r="H1052" s="4"/>
      <c r="I1052" s="4"/>
      <c r="J1052" s="4"/>
      <c r="K1052" s="4"/>
      <c r="L1052" s="4"/>
      <c r="M1052" s="4"/>
      <c r="N1052" s="4"/>
      <c r="O1052" s="4"/>
      <c r="P1052" s="4"/>
    </row>
    <row r="1053" spans="2:16" ht="12.75" customHeight="1">
      <c r="B1053" s="15"/>
      <c r="C1053" s="24"/>
      <c r="D1053" s="24"/>
      <c r="F1053" s="3"/>
      <c r="G1053" s="4"/>
      <c r="H1053" s="4"/>
      <c r="I1053" s="4"/>
      <c r="J1053" s="4"/>
      <c r="K1053" s="4"/>
      <c r="L1053" s="4"/>
      <c r="M1053" s="4"/>
      <c r="N1053" s="4"/>
      <c r="O1053" s="4"/>
      <c r="P1053" s="4"/>
    </row>
    <row r="1054" spans="2:16" ht="12.75" customHeight="1">
      <c r="B1054" s="15"/>
      <c r="C1054" s="24"/>
      <c r="D1054" s="24"/>
      <c r="F1054" s="3"/>
      <c r="G1054" s="4"/>
      <c r="H1054" s="4"/>
      <c r="I1054" s="4"/>
      <c r="J1054" s="4"/>
      <c r="K1054" s="4"/>
      <c r="L1054" s="4"/>
      <c r="M1054" s="4"/>
      <c r="N1054" s="4"/>
      <c r="O1054" s="4"/>
      <c r="P1054" s="4"/>
    </row>
    <row r="1055" spans="2:16" ht="12.75" customHeight="1">
      <c r="B1055" s="15"/>
      <c r="C1055" s="24"/>
      <c r="D1055" s="24"/>
      <c r="F1055" s="3"/>
      <c r="G1055" s="4"/>
      <c r="H1055" s="4"/>
      <c r="I1055" s="4"/>
      <c r="J1055" s="4"/>
      <c r="K1055" s="4"/>
      <c r="L1055" s="4"/>
      <c r="M1055" s="4"/>
      <c r="N1055" s="4"/>
      <c r="O1055" s="4"/>
      <c r="P1055" s="4"/>
    </row>
    <row r="1056" spans="2:16" ht="12.75" customHeight="1">
      <c r="B1056" s="15"/>
      <c r="C1056" s="24"/>
      <c r="D1056" s="24"/>
      <c r="F1056" s="3"/>
      <c r="G1056" s="4"/>
      <c r="H1056" s="4"/>
      <c r="I1056" s="4"/>
      <c r="J1056" s="4"/>
      <c r="K1056" s="4"/>
      <c r="L1056" s="4"/>
      <c r="M1056" s="4"/>
      <c r="N1056" s="4"/>
      <c r="O1056" s="4"/>
      <c r="P1056" s="4"/>
    </row>
    <row r="1057" spans="2:16" ht="12.75" customHeight="1">
      <c r="B1057" s="15"/>
      <c r="C1057" s="24"/>
      <c r="D1057" s="24"/>
      <c r="F1057" s="3"/>
      <c r="G1057" s="4"/>
      <c r="H1057" s="4"/>
      <c r="I1057" s="4"/>
      <c r="J1057" s="4"/>
      <c r="K1057" s="4"/>
      <c r="L1057" s="4"/>
      <c r="M1057" s="4"/>
      <c r="N1057" s="4"/>
      <c r="O1057" s="4"/>
      <c r="P1057" s="4"/>
    </row>
    <row r="1058" spans="2:16" ht="12.75" customHeight="1">
      <c r="B1058" s="15"/>
      <c r="C1058" s="24"/>
      <c r="D1058" s="24"/>
      <c r="F1058" s="3"/>
      <c r="G1058" s="4"/>
      <c r="H1058" s="4"/>
      <c r="I1058" s="4"/>
      <c r="J1058" s="4"/>
      <c r="K1058" s="4"/>
      <c r="L1058" s="4"/>
      <c r="M1058" s="4"/>
      <c r="N1058" s="4"/>
      <c r="O1058" s="4"/>
      <c r="P1058" s="4"/>
    </row>
    <row r="1059" spans="2:16" ht="12.75" customHeight="1">
      <c r="B1059" s="15"/>
      <c r="C1059" s="24"/>
      <c r="D1059" s="24"/>
      <c r="F1059" s="3"/>
      <c r="G1059" s="4"/>
      <c r="H1059" s="4"/>
      <c r="I1059" s="4"/>
      <c r="J1059" s="4"/>
      <c r="K1059" s="4"/>
      <c r="L1059" s="4"/>
      <c r="M1059" s="4"/>
      <c r="N1059" s="4"/>
      <c r="O1059" s="4"/>
      <c r="P1059" s="4"/>
    </row>
    <row r="1060" spans="2:16" ht="12.75" customHeight="1">
      <c r="B1060" s="15"/>
      <c r="C1060" s="24"/>
      <c r="D1060" s="24"/>
      <c r="F1060" s="3"/>
      <c r="G1060" s="4"/>
      <c r="H1060" s="4"/>
      <c r="I1060" s="4"/>
      <c r="J1060" s="4"/>
      <c r="K1060" s="4"/>
      <c r="L1060" s="4"/>
      <c r="M1060" s="4"/>
      <c r="N1060" s="4"/>
      <c r="O1060" s="4"/>
      <c r="P1060" s="4"/>
    </row>
    <row r="1061" spans="2:16" ht="12.75" customHeight="1">
      <c r="B1061" s="15"/>
      <c r="C1061" s="24"/>
      <c r="D1061" s="24"/>
      <c r="F1061" s="3"/>
      <c r="G1061" s="4"/>
      <c r="H1061" s="4"/>
      <c r="I1061" s="4"/>
      <c r="J1061" s="4"/>
      <c r="K1061" s="4"/>
      <c r="L1061" s="4"/>
      <c r="M1061" s="4"/>
      <c r="N1061" s="4"/>
      <c r="O1061" s="4"/>
      <c r="P1061" s="4"/>
    </row>
    <row r="1062" spans="2:16" ht="12.75" customHeight="1">
      <c r="B1062" s="15"/>
      <c r="C1062" s="24"/>
      <c r="D1062" s="24"/>
      <c r="F1062" s="3"/>
      <c r="G1062" s="4"/>
      <c r="H1062" s="4"/>
      <c r="I1062" s="4"/>
      <c r="J1062" s="4"/>
      <c r="K1062" s="4"/>
      <c r="L1062" s="4"/>
      <c r="M1062" s="4"/>
      <c r="N1062" s="4"/>
      <c r="O1062" s="4"/>
      <c r="P1062" s="4"/>
    </row>
    <row r="1063" spans="2:16" ht="12.75" customHeight="1">
      <c r="B1063" s="15"/>
      <c r="C1063" s="24"/>
      <c r="D1063" s="24"/>
      <c r="F1063" s="3"/>
      <c r="G1063" s="4"/>
      <c r="H1063" s="4"/>
      <c r="I1063" s="4"/>
      <c r="J1063" s="4"/>
      <c r="K1063" s="4"/>
      <c r="L1063" s="4"/>
      <c r="M1063" s="4"/>
      <c r="N1063" s="4"/>
      <c r="O1063" s="4"/>
      <c r="P1063" s="4"/>
    </row>
    <row r="1064" spans="2:16" ht="12.75" customHeight="1">
      <c r="B1064" s="15"/>
      <c r="C1064" s="24"/>
      <c r="D1064" s="24"/>
      <c r="F1064" s="3"/>
      <c r="G1064" s="4"/>
      <c r="H1064" s="4"/>
      <c r="I1064" s="4"/>
      <c r="J1064" s="4"/>
      <c r="K1064" s="4"/>
      <c r="L1064" s="4"/>
      <c r="M1064" s="4"/>
      <c r="N1064" s="4"/>
      <c r="O1064" s="4"/>
      <c r="P1064" s="4"/>
    </row>
    <row r="1065" spans="2:16" ht="12.75" customHeight="1">
      <c r="B1065" s="15"/>
      <c r="C1065" s="24"/>
      <c r="D1065" s="24"/>
      <c r="F1065" s="3"/>
      <c r="G1065" s="4"/>
      <c r="H1065" s="4"/>
      <c r="I1065" s="4"/>
      <c r="J1065" s="4"/>
      <c r="K1065" s="4"/>
      <c r="L1065" s="4"/>
      <c r="M1065" s="4"/>
      <c r="N1065" s="4"/>
      <c r="O1065" s="4"/>
      <c r="P1065" s="4"/>
    </row>
    <row r="1066" spans="2:16" ht="12.75" customHeight="1">
      <c r="B1066" s="15"/>
      <c r="C1066" s="24"/>
      <c r="D1066" s="24"/>
      <c r="F1066" s="3"/>
      <c r="G1066" s="4"/>
      <c r="H1066" s="4"/>
      <c r="I1066" s="4"/>
      <c r="J1066" s="4"/>
      <c r="K1066" s="4"/>
      <c r="L1066" s="4"/>
      <c r="M1066" s="4"/>
      <c r="N1066" s="4"/>
      <c r="O1066" s="4"/>
      <c r="P1066" s="4"/>
    </row>
    <row r="1067" spans="2:16" ht="12.75" customHeight="1">
      <c r="B1067" s="15"/>
      <c r="C1067" s="24"/>
      <c r="D1067" s="24"/>
      <c r="F1067" s="3"/>
      <c r="G1067" s="4"/>
      <c r="H1067" s="4"/>
      <c r="I1067" s="4"/>
      <c r="J1067" s="4"/>
      <c r="K1067" s="4"/>
      <c r="L1067" s="4"/>
      <c r="M1067" s="4"/>
      <c r="N1067" s="4"/>
      <c r="O1067" s="4"/>
      <c r="P1067" s="4"/>
    </row>
    <row r="1068" spans="2:16" ht="12.75" customHeight="1">
      <c r="B1068" s="15"/>
      <c r="C1068" s="24"/>
      <c r="D1068" s="24"/>
      <c r="F1068" s="3"/>
      <c r="G1068" s="4"/>
      <c r="H1068" s="4"/>
      <c r="I1068" s="4"/>
      <c r="J1068" s="4"/>
      <c r="K1068" s="4"/>
      <c r="L1068" s="4"/>
      <c r="M1068" s="4"/>
      <c r="N1068" s="4"/>
      <c r="O1068" s="4"/>
      <c r="P1068" s="4"/>
    </row>
    <row r="1069" spans="2:16" ht="12.75" customHeight="1">
      <c r="B1069" s="15"/>
      <c r="C1069" s="24"/>
      <c r="D1069" s="24"/>
      <c r="F1069" s="3"/>
      <c r="G1069" s="4"/>
      <c r="H1069" s="4"/>
      <c r="I1069" s="4"/>
      <c r="J1069" s="4"/>
      <c r="K1069" s="4"/>
      <c r="L1069" s="4"/>
      <c r="M1069" s="4"/>
      <c r="N1069" s="4"/>
      <c r="O1069" s="4"/>
      <c r="P1069" s="4"/>
    </row>
    <row r="1070" spans="2:16" ht="12.75" customHeight="1">
      <c r="B1070" s="15"/>
      <c r="C1070" s="24"/>
      <c r="D1070" s="24"/>
      <c r="F1070" s="3"/>
      <c r="G1070" s="4"/>
      <c r="H1070" s="4"/>
      <c r="I1070" s="4"/>
      <c r="J1070" s="4"/>
      <c r="K1070" s="4"/>
      <c r="L1070" s="4"/>
      <c r="M1070" s="4"/>
      <c r="N1070" s="4"/>
      <c r="O1070" s="4"/>
      <c r="P1070" s="4"/>
    </row>
    <row r="1071" spans="2:16" ht="12.75" customHeight="1">
      <c r="B1071" s="15"/>
      <c r="C1071" s="24"/>
      <c r="D1071" s="24"/>
      <c r="F1071" s="3"/>
      <c r="G1071" s="4"/>
      <c r="H1071" s="4"/>
      <c r="I1071" s="4"/>
      <c r="J1071" s="4"/>
      <c r="K1071" s="4"/>
      <c r="L1071" s="4"/>
      <c r="M1071" s="4"/>
      <c r="N1071" s="4"/>
      <c r="O1071" s="4"/>
      <c r="P1071" s="4"/>
    </row>
    <row r="1072" spans="2:16" ht="12.75" customHeight="1">
      <c r="B1072" s="15"/>
      <c r="C1072" s="24"/>
      <c r="D1072" s="24"/>
      <c r="F1072" s="3"/>
      <c r="G1072" s="4"/>
      <c r="H1072" s="4"/>
      <c r="I1072" s="4"/>
      <c r="J1072" s="4"/>
      <c r="K1072" s="4"/>
      <c r="L1072" s="4"/>
      <c r="M1072" s="4"/>
      <c r="N1072" s="4"/>
      <c r="O1072" s="4"/>
      <c r="P1072" s="4"/>
    </row>
    <row r="1073" spans="2:16" ht="12.75" customHeight="1">
      <c r="B1073" s="15"/>
      <c r="C1073" s="24"/>
      <c r="D1073" s="24"/>
      <c r="F1073" s="3"/>
      <c r="G1073" s="4"/>
      <c r="H1073" s="4"/>
      <c r="I1073" s="4"/>
      <c r="J1073" s="4"/>
      <c r="K1073" s="4"/>
      <c r="L1073" s="4"/>
      <c r="M1073" s="4"/>
      <c r="N1073" s="4"/>
      <c r="O1073" s="4"/>
      <c r="P1073" s="4"/>
    </row>
    <row r="1074" spans="2:16" ht="12.75" customHeight="1">
      <c r="B1074" s="15"/>
      <c r="C1074" s="24"/>
      <c r="D1074" s="24"/>
      <c r="F1074" s="3"/>
      <c r="G1074" s="4"/>
      <c r="H1074" s="4"/>
      <c r="I1074" s="4"/>
      <c r="J1074" s="4"/>
      <c r="K1074" s="4"/>
      <c r="L1074" s="4"/>
      <c r="M1074" s="4"/>
      <c r="N1074" s="4"/>
      <c r="O1074" s="4"/>
      <c r="P1074" s="4"/>
    </row>
    <row r="1075" spans="2:16" ht="12.75" customHeight="1">
      <c r="B1075" s="15"/>
      <c r="C1075" s="24"/>
      <c r="D1075" s="24"/>
      <c r="F1075" s="3"/>
      <c r="G1075" s="4"/>
      <c r="H1075" s="4"/>
      <c r="I1075" s="4"/>
      <c r="J1075" s="4"/>
      <c r="K1075" s="4"/>
      <c r="L1075" s="4"/>
      <c r="M1075" s="4"/>
      <c r="N1075" s="4"/>
      <c r="O1075" s="4"/>
      <c r="P1075" s="4"/>
    </row>
    <row r="1076" spans="2:16" ht="12.75" customHeight="1">
      <c r="B1076" s="15"/>
      <c r="C1076" s="24"/>
      <c r="D1076" s="24"/>
      <c r="F1076" s="3"/>
      <c r="G1076" s="4"/>
      <c r="H1076" s="4"/>
      <c r="I1076" s="4"/>
      <c r="J1076" s="4"/>
      <c r="K1076" s="4"/>
      <c r="L1076" s="4"/>
      <c r="M1076" s="4"/>
      <c r="N1076" s="4"/>
      <c r="O1076" s="4"/>
      <c r="P1076" s="4"/>
    </row>
    <row r="1077" spans="2:16" ht="12.75" customHeight="1">
      <c r="B1077" s="15"/>
      <c r="C1077" s="24"/>
      <c r="D1077" s="24"/>
      <c r="F1077" s="3"/>
      <c r="G1077" s="4"/>
      <c r="H1077" s="4"/>
      <c r="I1077" s="4"/>
      <c r="J1077" s="4"/>
      <c r="K1077" s="4"/>
      <c r="L1077" s="4"/>
      <c r="M1077" s="4"/>
      <c r="N1077" s="4"/>
      <c r="O1077" s="4"/>
      <c r="P1077" s="4"/>
    </row>
    <row r="1078" spans="2:16" ht="12.75" customHeight="1">
      <c r="B1078" s="15"/>
      <c r="C1078" s="24"/>
      <c r="D1078" s="24"/>
      <c r="F1078" s="3"/>
      <c r="G1078" s="4"/>
      <c r="H1078" s="4"/>
      <c r="I1078" s="4"/>
      <c r="J1078" s="4"/>
      <c r="K1078" s="4"/>
      <c r="L1078" s="4"/>
      <c r="M1078" s="4"/>
      <c r="N1078" s="4"/>
      <c r="O1078" s="4"/>
      <c r="P1078" s="4"/>
    </row>
    <row r="1079" spans="2:16" ht="12.75" customHeight="1">
      <c r="B1079" s="15"/>
      <c r="C1079" s="24"/>
      <c r="D1079" s="24"/>
      <c r="F1079" s="3"/>
      <c r="G1079" s="4"/>
      <c r="H1079" s="4"/>
      <c r="I1079" s="4"/>
      <c r="J1079" s="4"/>
      <c r="K1079" s="4"/>
      <c r="L1079" s="4"/>
      <c r="M1079" s="4"/>
      <c r="N1079" s="4"/>
      <c r="O1079" s="4"/>
      <c r="P1079" s="4"/>
    </row>
    <row r="1080" spans="2:16" ht="12.75" customHeight="1">
      <c r="B1080" s="15"/>
      <c r="C1080" s="24"/>
      <c r="D1080" s="24"/>
      <c r="F1080" s="3"/>
      <c r="G1080" s="4"/>
      <c r="H1080" s="4"/>
      <c r="I1080" s="4"/>
      <c r="J1080" s="4"/>
      <c r="K1080" s="4"/>
      <c r="L1080" s="4"/>
      <c r="M1080" s="4"/>
      <c r="N1080" s="4"/>
      <c r="O1080" s="4"/>
      <c r="P1080" s="4"/>
    </row>
    <row r="1081" spans="2:16" ht="12.75" customHeight="1">
      <c r="B1081" s="15"/>
      <c r="C1081" s="24"/>
      <c r="D1081" s="24"/>
      <c r="F1081" s="3"/>
      <c r="G1081" s="4"/>
      <c r="H1081" s="4"/>
      <c r="I1081" s="4"/>
      <c r="J1081" s="4"/>
      <c r="K1081" s="4"/>
      <c r="L1081" s="4"/>
      <c r="M1081" s="4"/>
      <c r="N1081" s="4"/>
      <c r="O1081" s="4"/>
      <c r="P1081" s="4"/>
    </row>
    <row r="1082" spans="2:16" ht="12.75" customHeight="1">
      <c r="B1082" s="15"/>
      <c r="C1082" s="24"/>
      <c r="D1082" s="24"/>
      <c r="F1082" s="3"/>
      <c r="G1082" s="4"/>
      <c r="H1082" s="4"/>
      <c r="I1082" s="4"/>
      <c r="J1082" s="4"/>
      <c r="K1082" s="4"/>
      <c r="L1082" s="4"/>
      <c r="M1082" s="4"/>
      <c r="N1082" s="4"/>
      <c r="O1082" s="4"/>
      <c r="P1082" s="4"/>
    </row>
    <row r="1083" spans="2:16" ht="12.75" customHeight="1">
      <c r="B1083" s="15"/>
      <c r="C1083" s="24"/>
      <c r="D1083" s="24"/>
      <c r="F1083" s="3"/>
      <c r="G1083" s="4"/>
      <c r="H1083" s="4"/>
      <c r="I1083" s="4"/>
      <c r="J1083" s="4"/>
      <c r="K1083" s="4"/>
      <c r="L1083" s="4"/>
      <c r="M1083" s="4"/>
      <c r="N1083" s="4"/>
      <c r="O1083" s="4"/>
      <c r="P1083" s="4"/>
    </row>
    <row r="1084" spans="2:16" ht="12.75" customHeight="1">
      <c r="B1084" s="15"/>
      <c r="C1084" s="24"/>
      <c r="D1084" s="24"/>
      <c r="F1084" s="3"/>
      <c r="G1084" s="4"/>
      <c r="H1084" s="4"/>
      <c r="I1084" s="4"/>
      <c r="J1084" s="4"/>
      <c r="K1084" s="4"/>
      <c r="L1084" s="4"/>
      <c r="M1084" s="4"/>
      <c r="N1084" s="4"/>
      <c r="O1084" s="4"/>
      <c r="P1084" s="4"/>
    </row>
    <row r="1085" spans="2:16" ht="12.75" customHeight="1">
      <c r="B1085" s="15"/>
      <c r="C1085" s="24"/>
      <c r="D1085" s="24"/>
      <c r="F1085" s="3"/>
      <c r="G1085" s="4"/>
      <c r="H1085" s="4"/>
      <c r="I1085" s="4"/>
      <c r="J1085" s="4"/>
      <c r="K1085" s="4"/>
      <c r="L1085" s="4"/>
      <c r="M1085" s="4"/>
      <c r="N1085" s="4"/>
      <c r="O1085" s="4"/>
      <c r="P1085" s="4"/>
    </row>
    <row r="1086" spans="2:16" ht="12.75" customHeight="1">
      <c r="B1086" s="15"/>
      <c r="C1086" s="24"/>
      <c r="D1086" s="24"/>
      <c r="F1086" s="3"/>
      <c r="G1086" s="4"/>
      <c r="H1086" s="4"/>
      <c r="I1086" s="4"/>
      <c r="J1086" s="4"/>
      <c r="K1086" s="4"/>
      <c r="L1086" s="4"/>
      <c r="M1086" s="4"/>
      <c r="N1086" s="4"/>
      <c r="O1086" s="4"/>
      <c r="P1086" s="4"/>
    </row>
    <row r="1087" spans="2:16" ht="12.75" customHeight="1">
      <c r="B1087" s="15"/>
      <c r="C1087" s="24"/>
      <c r="D1087" s="24"/>
      <c r="F1087" s="3"/>
      <c r="G1087" s="4"/>
      <c r="H1087" s="4"/>
      <c r="I1087" s="4"/>
      <c r="J1087" s="4"/>
      <c r="K1087" s="4"/>
      <c r="L1087" s="4"/>
      <c r="M1087" s="4"/>
      <c r="N1087" s="4"/>
      <c r="O1087" s="4"/>
      <c r="P1087" s="4"/>
    </row>
    <row r="1088" spans="2:16" ht="12.75" customHeight="1">
      <c r="B1088" s="15"/>
      <c r="C1088" s="24"/>
      <c r="D1088" s="24"/>
      <c r="F1088" s="3"/>
      <c r="G1088" s="4"/>
      <c r="H1088" s="4"/>
      <c r="I1088" s="4"/>
      <c r="J1088" s="4"/>
      <c r="K1088" s="4"/>
      <c r="L1088" s="4"/>
      <c r="M1088" s="4"/>
      <c r="N1088" s="4"/>
      <c r="O1088" s="4"/>
      <c r="P1088" s="4"/>
    </row>
    <row r="1089" spans="2:16" ht="12.75" customHeight="1">
      <c r="B1089" s="15"/>
      <c r="C1089" s="24"/>
      <c r="D1089" s="24"/>
      <c r="F1089" s="3"/>
      <c r="G1089" s="4"/>
      <c r="H1089" s="4"/>
      <c r="I1089" s="4"/>
      <c r="J1089" s="4"/>
      <c r="K1089" s="4"/>
      <c r="L1089" s="4"/>
      <c r="M1089" s="4"/>
      <c r="N1089" s="4"/>
      <c r="O1089" s="4"/>
      <c r="P1089" s="4"/>
    </row>
    <row r="1090" spans="2:16" ht="12.75" customHeight="1">
      <c r="B1090" s="15"/>
      <c r="C1090" s="24"/>
      <c r="D1090" s="24"/>
      <c r="F1090" s="3"/>
      <c r="G1090" s="4"/>
      <c r="H1090" s="4"/>
      <c r="I1090" s="4"/>
      <c r="J1090" s="4"/>
      <c r="K1090" s="4"/>
      <c r="L1090" s="4"/>
      <c r="M1090" s="4"/>
      <c r="N1090" s="4"/>
      <c r="O1090" s="4"/>
      <c r="P1090" s="4"/>
    </row>
    <row r="1091" spans="2:16" ht="12.75" customHeight="1">
      <c r="B1091" s="15"/>
      <c r="C1091" s="24"/>
      <c r="D1091" s="24"/>
      <c r="F1091" s="3"/>
      <c r="G1091" s="4"/>
      <c r="H1091" s="4"/>
      <c r="I1091" s="4"/>
      <c r="J1091" s="4"/>
      <c r="K1091" s="4"/>
      <c r="L1091" s="4"/>
      <c r="M1091" s="4"/>
      <c r="N1091" s="4"/>
      <c r="O1091" s="4"/>
      <c r="P1091" s="4"/>
    </row>
    <row r="1092" spans="2:16" ht="12.75" customHeight="1">
      <c r="B1092" s="15"/>
      <c r="C1092" s="24"/>
      <c r="D1092" s="24"/>
      <c r="F1092" s="3"/>
      <c r="G1092" s="4"/>
      <c r="H1092" s="4"/>
      <c r="I1092" s="4"/>
      <c r="J1092" s="4"/>
      <c r="K1092" s="4"/>
      <c r="L1092" s="4"/>
      <c r="M1092" s="4"/>
      <c r="N1092" s="4"/>
      <c r="O1092" s="4"/>
      <c r="P1092" s="4"/>
    </row>
    <row r="1093" spans="2:16" ht="12.75" customHeight="1">
      <c r="B1093" s="15"/>
      <c r="C1093" s="24"/>
      <c r="D1093" s="24"/>
      <c r="F1093" s="3"/>
      <c r="G1093" s="4"/>
      <c r="H1093" s="4"/>
      <c r="I1093" s="4"/>
      <c r="J1093" s="4"/>
      <c r="K1093" s="4"/>
      <c r="L1093" s="4"/>
      <c r="M1093" s="4"/>
      <c r="N1093" s="4"/>
      <c r="O1093" s="4"/>
      <c r="P1093" s="4"/>
    </row>
    <row r="1094" spans="2:16" ht="12.75" customHeight="1">
      <c r="B1094" s="15"/>
      <c r="C1094" s="24"/>
      <c r="D1094" s="24"/>
      <c r="F1094" s="3"/>
      <c r="G1094" s="4"/>
      <c r="H1094" s="4"/>
      <c r="I1094" s="4"/>
      <c r="J1094" s="4"/>
      <c r="K1094" s="4"/>
      <c r="L1094" s="4"/>
      <c r="M1094" s="4"/>
      <c r="N1094" s="4"/>
      <c r="O1094" s="4"/>
      <c r="P1094" s="4"/>
    </row>
    <row r="1095" spans="2:16" ht="12.75" customHeight="1">
      <c r="B1095" s="15"/>
      <c r="C1095" s="24"/>
      <c r="D1095" s="24"/>
      <c r="F1095" s="3"/>
      <c r="G1095" s="4"/>
      <c r="H1095" s="4"/>
      <c r="I1095" s="4"/>
      <c r="J1095" s="4"/>
      <c r="K1095" s="4"/>
      <c r="L1095" s="4"/>
      <c r="M1095" s="4"/>
      <c r="N1095" s="4"/>
      <c r="O1095" s="4"/>
      <c r="P1095" s="4"/>
    </row>
    <row r="1096" spans="2:16" ht="12.75" customHeight="1">
      <c r="B1096" s="15"/>
      <c r="C1096" s="24"/>
      <c r="D1096" s="24"/>
      <c r="F1096" s="3"/>
      <c r="G1096" s="4"/>
      <c r="H1096" s="4"/>
      <c r="I1096" s="4"/>
      <c r="J1096" s="4"/>
      <c r="K1096" s="4"/>
      <c r="L1096" s="4"/>
      <c r="M1096" s="4"/>
      <c r="N1096" s="4"/>
      <c r="O1096" s="4"/>
      <c r="P1096" s="4"/>
    </row>
    <row r="1097" spans="2:16" ht="12.75" customHeight="1">
      <c r="B1097" s="15"/>
      <c r="C1097" s="24"/>
      <c r="D1097" s="24"/>
      <c r="F1097" s="3"/>
      <c r="G1097" s="4"/>
      <c r="H1097" s="4"/>
      <c r="I1097" s="4"/>
      <c r="J1097" s="4"/>
      <c r="K1097" s="4"/>
      <c r="L1097" s="4"/>
      <c r="M1097" s="4"/>
      <c r="N1097" s="4"/>
      <c r="O1097" s="4"/>
      <c r="P1097" s="4"/>
    </row>
    <row r="1098" spans="2:16" ht="12.75" customHeight="1">
      <c r="B1098" s="15"/>
      <c r="C1098" s="24"/>
      <c r="D1098" s="24"/>
      <c r="F1098" s="3"/>
      <c r="G1098" s="4"/>
      <c r="H1098" s="4"/>
      <c r="I1098" s="4"/>
      <c r="J1098" s="4"/>
      <c r="K1098" s="4"/>
      <c r="L1098" s="4"/>
      <c r="M1098" s="4"/>
      <c r="N1098" s="4"/>
      <c r="O1098" s="4"/>
      <c r="P1098" s="4"/>
    </row>
    <row r="1099" spans="2:16" ht="12.75" customHeight="1">
      <c r="B1099" s="15"/>
      <c r="C1099" s="24"/>
      <c r="D1099" s="24"/>
      <c r="F1099" s="3"/>
      <c r="G1099" s="4"/>
      <c r="H1099" s="4"/>
      <c r="I1099" s="4"/>
      <c r="J1099" s="4"/>
      <c r="K1099" s="4"/>
      <c r="L1099" s="4"/>
      <c r="M1099" s="4"/>
      <c r="N1099" s="4"/>
      <c r="O1099" s="4"/>
      <c r="P1099" s="4"/>
    </row>
    <row r="1100" spans="2:16" ht="12.75" customHeight="1">
      <c r="B1100" s="15"/>
      <c r="C1100" s="24"/>
      <c r="D1100" s="24"/>
      <c r="F1100" s="3"/>
      <c r="G1100" s="4"/>
      <c r="H1100" s="4"/>
      <c r="I1100" s="4"/>
      <c r="J1100" s="4"/>
      <c r="K1100" s="4"/>
      <c r="L1100" s="4"/>
      <c r="M1100" s="4"/>
      <c r="N1100" s="4"/>
      <c r="O1100" s="4"/>
      <c r="P1100" s="4"/>
    </row>
    <row r="1101" spans="2:16" ht="12.75" customHeight="1">
      <c r="B1101" s="15"/>
      <c r="C1101" s="24"/>
      <c r="D1101" s="24"/>
      <c r="F1101" s="3"/>
      <c r="G1101" s="4"/>
      <c r="H1101" s="4"/>
      <c r="I1101" s="4"/>
      <c r="J1101" s="4"/>
      <c r="K1101" s="4"/>
      <c r="L1101" s="4"/>
      <c r="M1101" s="4"/>
      <c r="N1101" s="4"/>
      <c r="O1101" s="4"/>
      <c r="P1101" s="4"/>
    </row>
    <row r="1102" spans="2:16" ht="12.75" customHeight="1">
      <c r="B1102" s="15"/>
      <c r="C1102" s="24"/>
      <c r="D1102" s="24"/>
      <c r="F1102" s="3"/>
      <c r="G1102" s="4"/>
      <c r="H1102" s="4"/>
      <c r="I1102" s="4"/>
      <c r="J1102" s="4"/>
      <c r="K1102" s="4"/>
      <c r="L1102" s="4"/>
      <c r="M1102" s="4"/>
      <c r="N1102" s="4"/>
      <c r="O1102" s="4"/>
      <c r="P1102" s="4"/>
    </row>
    <row r="1103" spans="2:16" ht="12.75" customHeight="1">
      <c r="B1103" s="15"/>
      <c r="C1103" s="24"/>
      <c r="D1103" s="24"/>
      <c r="F1103" s="3"/>
      <c r="G1103" s="4"/>
      <c r="H1103" s="4"/>
      <c r="I1103" s="4"/>
      <c r="J1103" s="4"/>
      <c r="K1103" s="4"/>
      <c r="L1103" s="4"/>
      <c r="M1103" s="4"/>
      <c r="N1103" s="4"/>
      <c r="O1103" s="4"/>
      <c r="P1103" s="4"/>
    </row>
    <row r="1104" spans="2:16" ht="12.75" customHeight="1">
      <c r="B1104" s="15"/>
      <c r="C1104" s="24"/>
      <c r="D1104" s="24"/>
      <c r="F1104" s="3"/>
      <c r="G1104" s="4"/>
      <c r="H1104" s="4"/>
      <c r="I1104" s="4"/>
      <c r="J1104" s="4"/>
      <c r="K1104" s="4"/>
      <c r="L1104" s="4"/>
      <c r="M1104" s="4"/>
      <c r="N1104" s="4"/>
      <c r="O1104" s="4"/>
      <c r="P1104" s="4"/>
    </row>
    <row r="1105" spans="2:16" ht="12.75" customHeight="1">
      <c r="B1105" s="15"/>
      <c r="C1105" s="24"/>
      <c r="D1105" s="24"/>
      <c r="F1105" s="3"/>
      <c r="G1105" s="4"/>
      <c r="H1105" s="4"/>
      <c r="I1105" s="4"/>
      <c r="J1105" s="4"/>
      <c r="K1105" s="4"/>
      <c r="L1105" s="4"/>
      <c r="M1105" s="4"/>
      <c r="N1105" s="4"/>
      <c r="O1105" s="4"/>
      <c r="P1105" s="4"/>
    </row>
    <row r="1106" spans="2:16" ht="12.75" customHeight="1">
      <c r="B1106" s="15"/>
      <c r="C1106" s="24"/>
      <c r="D1106" s="24"/>
      <c r="F1106" s="3"/>
      <c r="G1106" s="4"/>
      <c r="H1106" s="4"/>
      <c r="I1106" s="4"/>
      <c r="J1106" s="4"/>
      <c r="K1106" s="4"/>
      <c r="L1106" s="4"/>
      <c r="M1106" s="4"/>
      <c r="N1106" s="4"/>
      <c r="O1106" s="4"/>
      <c r="P1106" s="4"/>
    </row>
    <row r="1107" spans="2:16" ht="12.75" customHeight="1">
      <c r="B1107" s="15"/>
      <c r="C1107" s="24"/>
      <c r="D1107" s="24"/>
      <c r="F1107" s="3"/>
      <c r="G1107" s="4"/>
      <c r="H1107" s="4"/>
      <c r="I1107" s="4"/>
      <c r="J1107" s="4"/>
      <c r="K1107" s="4"/>
      <c r="L1107" s="4"/>
      <c r="M1107" s="4"/>
      <c r="N1107" s="4"/>
      <c r="O1107" s="4"/>
      <c r="P1107" s="4"/>
    </row>
    <row r="1108" spans="2:16" ht="12.75" customHeight="1">
      <c r="B1108" s="15"/>
      <c r="C1108" s="24"/>
      <c r="D1108" s="24"/>
      <c r="F1108" s="3"/>
      <c r="G1108" s="4"/>
      <c r="H1108" s="4"/>
      <c r="I1108" s="4"/>
      <c r="J1108" s="4"/>
      <c r="K1108" s="4"/>
      <c r="L1108" s="4"/>
      <c r="M1108" s="4"/>
      <c r="N1108" s="4"/>
      <c r="O1108" s="4"/>
      <c r="P1108" s="4"/>
    </row>
    <row r="1109" spans="2:16" ht="12.75" customHeight="1">
      <c r="B1109" s="15"/>
      <c r="C1109" s="24"/>
      <c r="D1109" s="24"/>
      <c r="F1109" s="3"/>
      <c r="G1109" s="4"/>
      <c r="H1109" s="4"/>
      <c r="I1109" s="4"/>
      <c r="J1109" s="4"/>
      <c r="K1109" s="4"/>
      <c r="L1109" s="4"/>
      <c r="M1109" s="4"/>
      <c r="N1109" s="4"/>
      <c r="O1109" s="4"/>
      <c r="P1109" s="4"/>
    </row>
    <row r="1110" spans="2:16" ht="12.75" customHeight="1">
      <c r="B1110" s="15"/>
      <c r="C1110" s="24"/>
      <c r="D1110" s="24"/>
      <c r="F1110" s="3"/>
      <c r="G1110" s="4"/>
      <c r="H1110" s="4"/>
      <c r="I1110" s="4"/>
      <c r="J1110" s="4"/>
      <c r="K1110" s="4"/>
      <c r="L1110" s="4"/>
      <c r="M1110" s="4"/>
      <c r="N1110" s="4"/>
      <c r="O1110" s="4"/>
      <c r="P1110" s="4"/>
    </row>
    <row r="1111" spans="2:16" ht="12.75" customHeight="1">
      <c r="B1111" s="15"/>
      <c r="C1111" s="24"/>
      <c r="D1111" s="24"/>
      <c r="F1111" s="3"/>
      <c r="G1111" s="4"/>
      <c r="H1111" s="4"/>
      <c r="I1111" s="4"/>
      <c r="J1111" s="4"/>
      <c r="K1111" s="4"/>
      <c r="L1111" s="4"/>
      <c r="M1111" s="4"/>
      <c r="N1111" s="4"/>
      <c r="O1111" s="4"/>
      <c r="P1111" s="4"/>
    </row>
    <row r="1112" spans="2:16" ht="12.75" customHeight="1">
      <c r="B1112" s="15"/>
      <c r="C1112" s="24"/>
      <c r="D1112" s="24"/>
      <c r="F1112" s="3"/>
      <c r="G1112" s="4"/>
      <c r="H1112" s="4"/>
      <c r="I1112" s="4"/>
      <c r="J1112" s="4"/>
      <c r="K1112" s="4"/>
      <c r="L1112" s="4"/>
      <c r="M1112" s="4"/>
      <c r="N1112" s="4"/>
      <c r="O1112" s="4"/>
      <c r="P1112" s="4"/>
    </row>
    <row r="1113" spans="2:16" ht="12.75" customHeight="1">
      <c r="B1113" s="15"/>
      <c r="C1113" s="24"/>
      <c r="D1113" s="24"/>
      <c r="F1113" s="3"/>
      <c r="G1113" s="4"/>
      <c r="H1113" s="4"/>
      <c r="I1113" s="4"/>
      <c r="J1113" s="4"/>
      <c r="K1113" s="4"/>
      <c r="L1113" s="4"/>
      <c r="M1113" s="4"/>
      <c r="N1113" s="4"/>
      <c r="O1113" s="4"/>
      <c r="P1113" s="4"/>
    </row>
    <row r="1114" spans="2:16" ht="12.75" customHeight="1">
      <c r="B1114" s="15"/>
      <c r="C1114" s="24"/>
      <c r="D1114" s="24"/>
      <c r="F1114" s="3"/>
      <c r="G1114" s="4"/>
      <c r="H1114" s="4"/>
      <c r="I1114" s="4"/>
      <c r="J1114" s="4"/>
      <c r="K1114" s="4"/>
      <c r="L1114" s="4"/>
      <c r="M1114" s="4"/>
      <c r="N1114" s="4"/>
      <c r="O1114" s="4"/>
      <c r="P1114" s="4"/>
    </row>
    <row r="1115" spans="2:16" ht="12.75" customHeight="1">
      <c r="B1115" s="15"/>
      <c r="C1115" s="24"/>
      <c r="D1115" s="24"/>
      <c r="F1115" s="3"/>
      <c r="G1115" s="4"/>
      <c r="H1115" s="4"/>
      <c r="I1115" s="4"/>
      <c r="J1115" s="4"/>
      <c r="K1115" s="4"/>
      <c r="L1115" s="4"/>
      <c r="M1115" s="4"/>
      <c r="N1115" s="4"/>
      <c r="O1115" s="4"/>
      <c r="P1115" s="4"/>
    </row>
    <row r="1116" spans="2:16" ht="12.75" customHeight="1">
      <c r="B1116" s="15"/>
      <c r="C1116" s="24"/>
      <c r="D1116" s="24"/>
      <c r="F1116" s="3"/>
      <c r="G1116" s="4"/>
      <c r="H1116" s="4"/>
      <c r="I1116" s="4"/>
      <c r="J1116" s="4"/>
      <c r="K1116" s="4"/>
      <c r="L1116" s="4"/>
      <c r="M1116" s="4"/>
      <c r="N1116" s="4"/>
      <c r="O1116" s="4"/>
      <c r="P1116" s="4"/>
    </row>
    <row r="1117" spans="2:16" ht="12.75" customHeight="1">
      <c r="B1117" s="15"/>
      <c r="C1117" s="24"/>
      <c r="D1117" s="24"/>
      <c r="F1117" s="3"/>
      <c r="G1117" s="4"/>
      <c r="H1117" s="4"/>
      <c r="I1117" s="4"/>
      <c r="J1117" s="4"/>
      <c r="K1117" s="4"/>
      <c r="L1117" s="4"/>
      <c r="M1117" s="4"/>
      <c r="N1117" s="4"/>
      <c r="O1117" s="4"/>
      <c r="P1117" s="4"/>
    </row>
    <row r="1118" spans="2:16" ht="12.75" customHeight="1">
      <c r="B1118" s="15"/>
      <c r="C1118" s="24"/>
      <c r="D1118" s="24"/>
      <c r="F1118" s="3"/>
      <c r="G1118" s="4"/>
      <c r="H1118" s="4"/>
      <c r="I1118" s="4"/>
      <c r="J1118" s="4"/>
      <c r="K1118" s="4"/>
      <c r="L1118" s="4"/>
      <c r="M1118" s="4"/>
      <c r="N1118" s="4"/>
      <c r="O1118" s="4"/>
      <c r="P1118" s="4"/>
    </row>
    <row r="1119" spans="2:16" ht="12.75" customHeight="1">
      <c r="B1119" s="15"/>
      <c r="C1119" s="24"/>
      <c r="D1119" s="24"/>
      <c r="F1119" s="3"/>
      <c r="G1119" s="4"/>
      <c r="H1119" s="4"/>
      <c r="I1119" s="4"/>
      <c r="J1119" s="4"/>
      <c r="K1119" s="4"/>
      <c r="L1119" s="4"/>
      <c r="M1119" s="4"/>
      <c r="N1119" s="4"/>
      <c r="O1119" s="4"/>
      <c r="P1119" s="4"/>
    </row>
    <row r="1120" spans="2:16" ht="12.75" customHeight="1">
      <c r="B1120" s="15"/>
      <c r="C1120" s="24"/>
      <c r="D1120" s="24"/>
      <c r="F1120" s="3"/>
      <c r="G1120" s="4"/>
      <c r="H1120" s="4"/>
      <c r="I1120" s="4"/>
      <c r="J1120" s="4"/>
      <c r="K1120" s="4"/>
      <c r="L1120" s="4"/>
      <c r="M1120" s="4"/>
      <c r="N1120" s="4"/>
      <c r="O1120" s="4"/>
      <c r="P1120" s="4"/>
    </row>
    <row r="1121" spans="2:16" ht="12.75" customHeight="1">
      <c r="B1121" s="15"/>
      <c r="C1121" s="24"/>
      <c r="D1121" s="24"/>
      <c r="F1121" s="3"/>
      <c r="G1121" s="4"/>
      <c r="H1121" s="4"/>
      <c r="I1121" s="4"/>
      <c r="J1121" s="4"/>
      <c r="K1121" s="4"/>
      <c r="L1121" s="4"/>
      <c r="M1121" s="4"/>
      <c r="N1121" s="4"/>
      <c r="O1121" s="4"/>
      <c r="P1121" s="4"/>
    </row>
    <row r="1122" spans="2:16" ht="12.75" customHeight="1">
      <c r="B1122" s="15"/>
      <c r="C1122" s="24"/>
      <c r="D1122" s="24"/>
      <c r="F1122" s="3"/>
      <c r="G1122" s="4"/>
      <c r="H1122" s="4"/>
      <c r="I1122" s="4"/>
      <c r="J1122" s="4"/>
      <c r="K1122" s="4"/>
      <c r="L1122" s="4"/>
      <c r="M1122" s="4"/>
      <c r="N1122" s="4"/>
      <c r="O1122" s="4"/>
      <c r="P1122" s="4"/>
    </row>
    <row r="1123" spans="2:16" ht="12.75" customHeight="1">
      <c r="B1123" s="15"/>
      <c r="C1123" s="24"/>
      <c r="D1123" s="24"/>
      <c r="F1123" s="3"/>
      <c r="G1123" s="4"/>
      <c r="H1123" s="4"/>
      <c r="I1123" s="4"/>
      <c r="J1123" s="4"/>
      <c r="K1123" s="4"/>
      <c r="L1123" s="4"/>
      <c r="M1123" s="4"/>
      <c r="N1123" s="4"/>
      <c r="O1123" s="4"/>
      <c r="P1123" s="4"/>
    </row>
    <row r="1124" spans="2:16" ht="12.75" customHeight="1">
      <c r="B1124" s="15"/>
      <c r="C1124" s="24"/>
      <c r="D1124" s="24"/>
      <c r="F1124" s="3"/>
      <c r="G1124" s="4"/>
      <c r="H1124" s="4"/>
      <c r="I1124" s="4"/>
      <c r="J1124" s="4"/>
      <c r="K1124" s="4"/>
      <c r="L1124" s="4"/>
      <c r="M1124" s="4"/>
      <c r="N1124" s="4"/>
      <c r="O1124" s="4"/>
      <c r="P1124" s="4"/>
    </row>
    <row r="1125" spans="2:16" ht="12.75" customHeight="1">
      <c r="B1125" s="15"/>
      <c r="C1125" s="24"/>
      <c r="D1125" s="24"/>
      <c r="F1125" s="3"/>
      <c r="G1125" s="4"/>
      <c r="H1125" s="4"/>
      <c r="I1125" s="4"/>
      <c r="J1125" s="4"/>
      <c r="K1125" s="4"/>
      <c r="L1125" s="4"/>
      <c r="M1125" s="4"/>
      <c r="N1125" s="4"/>
      <c r="O1125" s="4"/>
      <c r="P1125" s="4"/>
    </row>
    <row r="1126" spans="2:16" ht="12.75" customHeight="1">
      <c r="B1126" s="15"/>
      <c r="C1126" s="24"/>
      <c r="D1126" s="24"/>
      <c r="F1126" s="3"/>
      <c r="G1126" s="4"/>
      <c r="H1126" s="4"/>
      <c r="I1126" s="4"/>
      <c r="J1126" s="4"/>
      <c r="K1126" s="4"/>
      <c r="L1126" s="4"/>
      <c r="M1126" s="4"/>
      <c r="N1126" s="4"/>
      <c r="O1126" s="4"/>
      <c r="P1126" s="4"/>
    </row>
    <row r="1127" spans="2:16" ht="12.75" customHeight="1">
      <c r="B1127" s="15"/>
      <c r="C1127" s="24"/>
      <c r="D1127" s="24"/>
      <c r="F1127" s="3"/>
      <c r="G1127" s="4"/>
      <c r="H1127" s="4"/>
      <c r="I1127" s="4"/>
      <c r="J1127" s="4"/>
      <c r="K1127" s="4"/>
      <c r="L1127" s="4"/>
      <c r="M1127" s="4"/>
      <c r="N1127" s="4"/>
      <c r="O1127" s="4"/>
      <c r="P1127" s="4"/>
    </row>
    <row r="1128" spans="2:16" ht="12.75" customHeight="1">
      <c r="B1128" s="15"/>
      <c r="C1128" s="24"/>
      <c r="D1128" s="24"/>
      <c r="F1128" s="3"/>
      <c r="G1128" s="4"/>
      <c r="H1128" s="4"/>
      <c r="I1128" s="4"/>
      <c r="J1128" s="4"/>
      <c r="K1128" s="4"/>
      <c r="L1128" s="4"/>
      <c r="M1128" s="4"/>
      <c r="N1128" s="4"/>
      <c r="O1128" s="4"/>
      <c r="P1128" s="4"/>
    </row>
    <row r="1129" spans="2:16" ht="12.75" customHeight="1">
      <c r="B1129" s="15"/>
      <c r="C1129" s="24"/>
      <c r="D1129" s="24"/>
      <c r="F1129" s="3"/>
      <c r="G1129" s="4"/>
      <c r="H1129" s="4"/>
      <c r="I1129" s="4"/>
      <c r="J1129" s="4"/>
      <c r="K1129" s="4"/>
      <c r="L1129" s="4"/>
      <c r="M1129" s="4"/>
      <c r="N1129" s="4"/>
      <c r="O1129" s="4"/>
      <c r="P1129" s="4"/>
    </row>
    <row r="1130" spans="2:16" ht="12.75" customHeight="1">
      <c r="B1130" s="15"/>
      <c r="C1130" s="24"/>
      <c r="D1130" s="24"/>
      <c r="F1130" s="3"/>
      <c r="G1130" s="4"/>
      <c r="H1130" s="4"/>
      <c r="I1130" s="4"/>
      <c r="J1130" s="4"/>
      <c r="K1130" s="4"/>
      <c r="L1130" s="4"/>
      <c r="M1130" s="4"/>
      <c r="N1130" s="4"/>
      <c r="O1130" s="4"/>
      <c r="P1130" s="4"/>
    </row>
    <row r="1131" spans="2:16" ht="12.75" customHeight="1">
      <c r="B1131" s="15"/>
      <c r="C1131" s="24"/>
      <c r="D1131" s="24"/>
      <c r="F1131" s="3"/>
      <c r="G1131" s="4"/>
      <c r="H1131" s="4"/>
      <c r="I1131" s="4"/>
      <c r="J1131" s="4"/>
      <c r="K1131" s="4"/>
      <c r="L1131" s="4"/>
      <c r="M1131" s="4"/>
      <c r="N1131" s="4"/>
      <c r="O1131" s="4"/>
      <c r="P1131" s="4"/>
    </row>
    <row r="1132" spans="2:16" ht="12.75" customHeight="1">
      <c r="B1132" s="15"/>
      <c r="C1132" s="24"/>
      <c r="D1132" s="24"/>
      <c r="F1132" s="3"/>
      <c r="G1132" s="4"/>
      <c r="H1132" s="4"/>
      <c r="I1132" s="4"/>
      <c r="J1132" s="4"/>
      <c r="K1132" s="4"/>
      <c r="L1132" s="4"/>
      <c r="M1132" s="4"/>
      <c r="N1132" s="4"/>
      <c r="O1132" s="4"/>
      <c r="P1132" s="4"/>
    </row>
    <row r="1133" spans="2:16" ht="12.75" customHeight="1">
      <c r="B1133" s="15"/>
      <c r="C1133" s="24"/>
      <c r="D1133" s="24"/>
      <c r="F1133" s="3"/>
      <c r="G1133" s="4"/>
      <c r="H1133" s="4"/>
      <c r="I1133" s="4"/>
      <c r="J1133" s="4"/>
      <c r="K1133" s="4"/>
      <c r="L1133" s="4"/>
      <c r="M1133" s="4"/>
      <c r="N1133" s="4"/>
      <c r="O1133" s="4"/>
      <c r="P1133" s="4"/>
    </row>
    <row r="1134" spans="2:16" ht="12.75" customHeight="1">
      <c r="B1134" s="15"/>
      <c r="C1134" s="24"/>
      <c r="D1134" s="24"/>
      <c r="F1134" s="3"/>
      <c r="G1134" s="4"/>
      <c r="H1134" s="4"/>
      <c r="I1134" s="4"/>
      <c r="J1134" s="4"/>
      <c r="K1134" s="4"/>
      <c r="L1134" s="4"/>
      <c r="M1134" s="4"/>
      <c r="N1134" s="4"/>
      <c r="O1134" s="4"/>
      <c r="P1134" s="4"/>
    </row>
    <row r="1135" spans="2:16" ht="12.75" customHeight="1">
      <c r="B1135" s="15"/>
      <c r="C1135" s="24"/>
      <c r="D1135" s="24"/>
      <c r="F1135" s="3"/>
      <c r="G1135" s="4"/>
      <c r="H1135" s="4"/>
      <c r="I1135" s="4"/>
      <c r="J1135" s="4"/>
      <c r="K1135" s="4"/>
      <c r="L1135" s="4"/>
      <c r="M1135" s="4"/>
      <c r="N1135" s="4"/>
      <c r="O1135" s="4"/>
      <c r="P1135" s="4"/>
    </row>
    <row r="1136" spans="2:16" ht="12.75" customHeight="1">
      <c r="B1136" s="15"/>
      <c r="C1136" s="24"/>
      <c r="D1136" s="24"/>
      <c r="F1136" s="3"/>
      <c r="G1136" s="4"/>
      <c r="H1136" s="4"/>
      <c r="I1136" s="4"/>
      <c r="J1136" s="4"/>
      <c r="K1136" s="4"/>
      <c r="L1136" s="4"/>
      <c r="M1136" s="4"/>
      <c r="N1136" s="4"/>
      <c r="O1136" s="4"/>
      <c r="P1136" s="4"/>
    </row>
    <row r="1137" spans="2:16" ht="12.75" customHeight="1">
      <c r="B1137" s="15"/>
      <c r="C1137" s="24"/>
      <c r="D1137" s="24"/>
      <c r="F1137" s="3"/>
      <c r="G1137" s="4"/>
      <c r="H1137" s="4"/>
      <c r="I1137" s="4"/>
      <c r="J1137" s="4"/>
      <c r="K1137" s="4"/>
      <c r="L1137" s="4"/>
      <c r="M1137" s="4"/>
      <c r="N1137" s="4"/>
      <c r="O1137" s="4"/>
      <c r="P1137" s="4"/>
    </row>
    <row r="1138" spans="2:16" ht="12.75" customHeight="1">
      <c r="B1138" s="15"/>
      <c r="C1138" s="24"/>
      <c r="D1138" s="24"/>
      <c r="F1138" s="3"/>
      <c r="G1138" s="4"/>
      <c r="H1138" s="4"/>
      <c r="I1138" s="4"/>
      <c r="J1138" s="4"/>
      <c r="K1138" s="4"/>
      <c r="L1138" s="4"/>
      <c r="M1138" s="4"/>
      <c r="N1138" s="4"/>
      <c r="O1138" s="4"/>
      <c r="P1138" s="4"/>
    </row>
    <row r="1139" spans="2:16" ht="12.75" customHeight="1">
      <c r="B1139" s="15"/>
      <c r="C1139" s="24"/>
      <c r="D1139" s="24"/>
      <c r="F1139" s="3"/>
      <c r="G1139" s="4"/>
      <c r="H1139" s="4"/>
      <c r="I1139" s="4"/>
      <c r="J1139" s="4"/>
      <c r="K1139" s="4"/>
      <c r="L1139" s="4"/>
      <c r="M1139" s="4"/>
      <c r="N1139" s="4"/>
      <c r="O1139" s="4"/>
      <c r="P1139" s="4"/>
    </row>
    <row r="1140" spans="2:16" ht="12.75" customHeight="1">
      <c r="B1140" s="15"/>
      <c r="C1140" s="24"/>
      <c r="D1140" s="24"/>
      <c r="F1140" s="3"/>
      <c r="G1140" s="4"/>
      <c r="H1140" s="4"/>
      <c r="I1140" s="4"/>
      <c r="J1140" s="4"/>
      <c r="K1140" s="4"/>
      <c r="L1140" s="4"/>
      <c r="M1140" s="4"/>
      <c r="N1140" s="4"/>
      <c r="O1140" s="4"/>
      <c r="P1140" s="4"/>
    </row>
    <row r="1141" spans="2:16" ht="12.75" customHeight="1">
      <c r="B1141" s="15"/>
      <c r="C1141" s="24"/>
      <c r="D1141" s="24"/>
      <c r="F1141" s="3"/>
      <c r="G1141" s="4"/>
      <c r="H1141" s="4"/>
      <c r="I1141" s="4"/>
      <c r="J1141" s="4"/>
      <c r="K1141" s="4"/>
      <c r="L1141" s="4"/>
      <c r="M1141" s="4"/>
      <c r="N1141" s="4"/>
      <c r="O1141" s="4"/>
      <c r="P1141" s="4"/>
    </row>
    <row r="1142" spans="2:16" ht="12.75" customHeight="1">
      <c r="B1142" s="15"/>
      <c r="C1142" s="24"/>
      <c r="D1142" s="24"/>
      <c r="F1142" s="3"/>
      <c r="G1142" s="4"/>
      <c r="H1142" s="4"/>
      <c r="I1142" s="4"/>
      <c r="J1142" s="4"/>
      <c r="K1142" s="4"/>
      <c r="L1142" s="4"/>
      <c r="M1142" s="4"/>
      <c r="N1142" s="4"/>
      <c r="O1142" s="4"/>
      <c r="P1142" s="4"/>
    </row>
    <row r="1143" spans="2:16" ht="12.75" customHeight="1">
      <c r="B1143" s="15"/>
      <c r="C1143" s="24"/>
      <c r="D1143" s="24"/>
      <c r="F1143" s="3"/>
      <c r="G1143" s="4"/>
      <c r="H1143" s="4"/>
      <c r="I1143" s="4"/>
      <c r="J1143" s="4"/>
      <c r="K1143" s="4"/>
      <c r="L1143" s="4"/>
      <c r="M1143" s="4"/>
      <c r="N1143" s="4"/>
      <c r="O1143" s="4"/>
      <c r="P1143" s="4"/>
    </row>
    <row r="1144" spans="2:16" ht="12.75" customHeight="1">
      <c r="B1144" s="15"/>
      <c r="C1144" s="24"/>
      <c r="D1144" s="24"/>
      <c r="F1144" s="3"/>
      <c r="G1144" s="4"/>
      <c r="H1144" s="4"/>
      <c r="I1144" s="4"/>
      <c r="J1144" s="4"/>
      <c r="K1144" s="4"/>
      <c r="L1144" s="4"/>
      <c r="M1144" s="4"/>
      <c r="N1144" s="4"/>
      <c r="O1144" s="4"/>
      <c r="P1144" s="4"/>
    </row>
    <row r="1145" spans="2:16" ht="12.75" customHeight="1">
      <c r="B1145" s="15"/>
      <c r="C1145" s="24"/>
      <c r="D1145" s="24"/>
      <c r="F1145" s="3"/>
      <c r="G1145" s="4"/>
      <c r="H1145" s="4"/>
      <c r="I1145" s="4"/>
      <c r="J1145" s="4"/>
      <c r="K1145" s="4"/>
      <c r="L1145" s="4"/>
      <c r="M1145" s="4"/>
      <c r="N1145" s="4"/>
      <c r="O1145" s="4"/>
      <c r="P1145" s="4"/>
    </row>
    <row r="1146" spans="2:16" ht="12.75" customHeight="1">
      <c r="B1146" s="15"/>
      <c r="C1146" s="24"/>
      <c r="D1146" s="24"/>
      <c r="F1146" s="3"/>
      <c r="G1146" s="4"/>
      <c r="H1146" s="4"/>
      <c r="I1146" s="4"/>
      <c r="J1146" s="4"/>
      <c r="K1146" s="4"/>
      <c r="L1146" s="4"/>
      <c r="M1146" s="4"/>
      <c r="N1146" s="4"/>
      <c r="O1146" s="4"/>
      <c r="P1146" s="4"/>
    </row>
    <row r="1147" spans="2:16" ht="12.75" customHeight="1">
      <c r="B1147" s="15"/>
      <c r="C1147" s="24"/>
      <c r="D1147" s="24"/>
      <c r="F1147" s="3"/>
      <c r="G1147" s="4"/>
      <c r="H1147" s="4"/>
      <c r="I1147" s="4"/>
      <c r="J1147" s="4"/>
      <c r="K1147" s="4"/>
      <c r="L1147" s="4"/>
      <c r="M1147" s="4"/>
      <c r="N1147" s="4"/>
      <c r="O1147" s="4"/>
      <c r="P1147" s="4"/>
    </row>
    <row r="1148" spans="2:16" ht="12.75" customHeight="1">
      <c r="B1148" s="15"/>
      <c r="C1148" s="24"/>
      <c r="D1148" s="24"/>
      <c r="F1148" s="3"/>
      <c r="G1148" s="4"/>
      <c r="H1148" s="4"/>
      <c r="I1148" s="4"/>
      <c r="J1148" s="4"/>
      <c r="K1148" s="4"/>
      <c r="L1148" s="4"/>
      <c r="M1148" s="4"/>
      <c r="N1148" s="4"/>
      <c r="O1148" s="4"/>
      <c r="P1148" s="4"/>
    </row>
    <row r="1149" spans="2:16" ht="12.75" customHeight="1">
      <c r="B1149" s="15"/>
      <c r="C1149" s="24"/>
      <c r="D1149" s="24"/>
      <c r="F1149" s="3"/>
      <c r="G1149" s="4"/>
      <c r="H1149" s="4"/>
      <c r="I1149" s="4"/>
      <c r="J1149" s="4"/>
      <c r="K1149" s="4"/>
      <c r="L1149" s="4"/>
      <c r="M1149" s="4"/>
      <c r="N1149" s="4"/>
      <c r="O1149" s="4"/>
      <c r="P1149" s="4"/>
    </row>
    <row r="1150" spans="2:16" ht="12.75" customHeight="1">
      <c r="B1150" s="15"/>
      <c r="C1150" s="24"/>
      <c r="D1150" s="24"/>
      <c r="F1150" s="3"/>
      <c r="G1150" s="4"/>
      <c r="H1150" s="4"/>
      <c r="I1150" s="4"/>
      <c r="J1150" s="4"/>
      <c r="K1150" s="4"/>
      <c r="L1150" s="4"/>
      <c r="M1150" s="4"/>
      <c r="N1150" s="4"/>
      <c r="O1150" s="4"/>
      <c r="P1150" s="4"/>
    </row>
    <row r="1151" spans="2:16" ht="12.75" customHeight="1">
      <c r="B1151" s="15"/>
      <c r="C1151" s="24"/>
      <c r="D1151" s="24"/>
      <c r="F1151" s="3"/>
      <c r="G1151" s="4"/>
      <c r="H1151" s="4"/>
      <c r="I1151" s="4"/>
      <c r="J1151" s="4"/>
      <c r="K1151" s="4"/>
      <c r="L1151" s="4"/>
      <c r="M1151" s="4"/>
      <c r="N1151" s="4"/>
      <c r="O1151" s="4"/>
      <c r="P1151" s="4"/>
    </row>
    <row r="1152" spans="2:16" ht="12.75" customHeight="1">
      <c r="B1152" s="15"/>
      <c r="C1152" s="24"/>
      <c r="D1152" s="24"/>
      <c r="F1152" s="3"/>
      <c r="G1152" s="4"/>
      <c r="H1152" s="4"/>
      <c r="I1152" s="4"/>
      <c r="J1152" s="4"/>
      <c r="K1152" s="4"/>
      <c r="L1152" s="4"/>
      <c r="M1152" s="4"/>
      <c r="N1152" s="4"/>
      <c r="O1152" s="4"/>
      <c r="P1152" s="4"/>
    </row>
    <row r="1153" spans="2:16" ht="12.75" customHeight="1">
      <c r="B1153" s="15"/>
      <c r="C1153" s="24"/>
      <c r="D1153" s="24"/>
      <c r="F1153" s="3"/>
      <c r="G1153" s="4"/>
      <c r="H1153" s="4"/>
      <c r="I1153" s="4"/>
      <c r="J1153" s="4"/>
      <c r="K1153" s="4"/>
      <c r="L1153" s="4"/>
      <c r="M1153" s="4"/>
      <c r="N1153" s="4"/>
      <c r="O1153" s="4"/>
      <c r="P1153" s="4"/>
    </row>
    <row r="1154" spans="2:16" ht="12.75" customHeight="1">
      <c r="B1154" s="15"/>
      <c r="C1154" s="24"/>
      <c r="D1154" s="24"/>
      <c r="F1154" s="3"/>
      <c r="G1154" s="4"/>
      <c r="H1154" s="4"/>
      <c r="I1154" s="4"/>
      <c r="J1154" s="4"/>
      <c r="K1154" s="4"/>
      <c r="L1154" s="4"/>
      <c r="M1154" s="4"/>
      <c r="N1154" s="4"/>
      <c r="O1154" s="4"/>
      <c r="P1154" s="4"/>
    </row>
    <row r="1155" spans="2:16" ht="12.75" customHeight="1">
      <c r="B1155" s="15"/>
      <c r="C1155" s="24"/>
      <c r="D1155" s="24"/>
      <c r="F1155" s="3"/>
      <c r="G1155" s="4"/>
      <c r="H1155" s="4"/>
      <c r="I1155" s="4"/>
      <c r="J1155" s="4"/>
      <c r="K1155" s="4"/>
      <c r="L1155" s="4"/>
      <c r="M1155" s="4"/>
      <c r="N1155" s="4"/>
      <c r="O1155" s="4"/>
      <c r="P1155" s="4"/>
    </row>
    <row r="1156" spans="2:16" ht="12.75" customHeight="1">
      <c r="B1156" s="15"/>
      <c r="C1156" s="24"/>
      <c r="D1156" s="24"/>
      <c r="F1156" s="3"/>
      <c r="G1156" s="4"/>
      <c r="H1156" s="4"/>
      <c r="I1156" s="4"/>
      <c r="J1156" s="4"/>
      <c r="K1156" s="4"/>
      <c r="L1156" s="4"/>
      <c r="M1156" s="4"/>
      <c r="N1156" s="4"/>
      <c r="O1156" s="4"/>
      <c r="P1156" s="4"/>
    </row>
    <row r="1157" spans="2:16" ht="12.75" customHeight="1">
      <c r="B1157" s="15"/>
      <c r="C1157" s="24"/>
      <c r="D1157" s="24"/>
      <c r="F1157" s="3"/>
      <c r="G1157" s="4"/>
      <c r="H1157" s="4"/>
      <c r="I1157" s="4"/>
      <c r="J1157" s="4"/>
      <c r="K1157" s="4"/>
      <c r="L1157" s="4"/>
      <c r="M1157" s="4"/>
      <c r="N1157" s="4"/>
      <c r="O1157" s="4"/>
      <c r="P1157" s="4"/>
    </row>
    <row r="1158" spans="2:16" ht="12.75" customHeight="1">
      <c r="B1158" s="15"/>
      <c r="C1158" s="24"/>
      <c r="D1158" s="24"/>
      <c r="F1158" s="3"/>
      <c r="G1158" s="4"/>
      <c r="H1158" s="4"/>
      <c r="I1158" s="4"/>
      <c r="J1158" s="4"/>
      <c r="K1158" s="4"/>
      <c r="L1158" s="4"/>
      <c r="M1158" s="4"/>
      <c r="N1158" s="4"/>
      <c r="O1158" s="4"/>
      <c r="P1158" s="4"/>
    </row>
    <row r="1159" spans="2:16" ht="12.75" customHeight="1">
      <c r="B1159" s="15"/>
      <c r="C1159" s="24"/>
      <c r="D1159" s="24"/>
      <c r="F1159" s="3"/>
      <c r="G1159" s="4"/>
      <c r="H1159" s="4"/>
      <c r="I1159" s="4"/>
      <c r="J1159" s="4"/>
      <c r="K1159" s="4"/>
      <c r="L1159" s="4"/>
      <c r="M1159" s="4"/>
      <c r="N1159" s="4"/>
      <c r="O1159" s="4"/>
      <c r="P1159" s="4"/>
    </row>
    <row r="1160" spans="2:16" ht="12.75" customHeight="1">
      <c r="B1160" s="15"/>
      <c r="C1160" s="24"/>
      <c r="D1160" s="24"/>
      <c r="F1160" s="3"/>
      <c r="G1160" s="4"/>
      <c r="H1160" s="4"/>
      <c r="I1160" s="4"/>
      <c r="J1160" s="4"/>
      <c r="K1160" s="4"/>
      <c r="L1160" s="4"/>
      <c r="M1160" s="4"/>
      <c r="N1160" s="4"/>
      <c r="O1160" s="4"/>
      <c r="P1160" s="4"/>
    </row>
    <row r="1161" spans="2:16" ht="12.75" customHeight="1">
      <c r="B1161" s="15"/>
      <c r="C1161" s="24"/>
      <c r="D1161" s="24"/>
      <c r="F1161" s="3"/>
      <c r="G1161" s="4"/>
      <c r="H1161" s="4"/>
      <c r="I1161" s="4"/>
      <c r="J1161" s="4"/>
      <c r="K1161" s="4"/>
      <c r="L1161" s="4"/>
      <c r="M1161" s="4"/>
      <c r="N1161" s="4"/>
      <c r="O1161" s="4"/>
      <c r="P1161" s="4"/>
    </row>
    <row r="1162" spans="2:16" ht="12.75" customHeight="1">
      <c r="B1162" s="15"/>
      <c r="C1162" s="24"/>
      <c r="D1162" s="24"/>
      <c r="F1162" s="3"/>
      <c r="G1162" s="4"/>
      <c r="H1162" s="4"/>
      <c r="I1162" s="4"/>
      <c r="J1162" s="4"/>
      <c r="K1162" s="4"/>
      <c r="L1162" s="4"/>
      <c r="M1162" s="4"/>
      <c r="N1162" s="4"/>
      <c r="O1162" s="4"/>
      <c r="P1162" s="4"/>
    </row>
    <row r="1163" spans="2:16" ht="12.75" customHeight="1">
      <c r="B1163" s="15"/>
      <c r="C1163" s="24"/>
      <c r="D1163" s="24"/>
      <c r="F1163" s="3"/>
      <c r="G1163" s="4"/>
      <c r="H1163" s="4"/>
      <c r="I1163" s="4"/>
      <c r="J1163" s="4"/>
      <c r="K1163" s="4"/>
      <c r="L1163" s="4"/>
      <c r="M1163" s="4"/>
      <c r="N1163" s="4"/>
      <c r="O1163" s="4"/>
      <c r="P1163" s="4"/>
    </row>
    <row r="1164" spans="2:16" ht="12.75" customHeight="1">
      <c r="B1164" s="15"/>
      <c r="C1164" s="24"/>
      <c r="D1164" s="24"/>
      <c r="F1164" s="3"/>
      <c r="G1164" s="4"/>
      <c r="H1164" s="4"/>
      <c r="I1164" s="4"/>
      <c r="J1164" s="4"/>
      <c r="K1164" s="4"/>
      <c r="L1164" s="4"/>
      <c r="M1164" s="4"/>
      <c r="N1164" s="4"/>
      <c r="O1164" s="4"/>
      <c r="P1164" s="4"/>
    </row>
    <row r="1165" spans="2:16" ht="12.75" customHeight="1">
      <c r="B1165" s="15"/>
      <c r="C1165" s="24"/>
      <c r="D1165" s="24"/>
      <c r="F1165" s="3"/>
      <c r="G1165" s="4"/>
      <c r="H1165" s="4"/>
      <c r="I1165" s="4"/>
      <c r="J1165" s="4"/>
      <c r="K1165" s="4"/>
      <c r="L1165" s="4"/>
      <c r="M1165" s="4"/>
      <c r="N1165" s="4"/>
      <c r="O1165" s="4"/>
      <c r="P1165" s="4"/>
    </row>
    <row r="1166" spans="2:16" ht="12.75" customHeight="1">
      <c r="B1166" s="15"/>
      <c r="C1166" s="24"/>
      <c r="D1166" s="24"/>
      <c r="F1166" s="3"/>
      <c r="G1166" s="4"/>
      <c r="H1166" s="4"/>
      <c r="I1166" s="4"/>
      <c r="J1166" s="4"/>
      <c r="K1166" s="4"/>
      <c r="L1166" s="4"/>
      <c r="M1166" s="4"/>
      <c r="N1166" s="4"/>
      <c r="O1166" s="4"/>
      <c r="P1166" s="4"/>
    </row>
    <row r="1167" spans="2:16" ht="12.75" customHeight="1">
      <c r="B1167" s="15"/>
      <c r="C1167" s="24"/>
      <c r="D1167" s="24"/>
      <c r="F1167" s="3"/>
      <c r="G1167" s="4"/>
      <c r="H1167" s="4"/>
      <c r="I1167" s="4"/>
      <c r="J1167" s="4"/>
      <c r="K1167" s="4"/>
      <c r="L1167" s="4"/>
      <c r="M1167" s="4"/>
      <c r="N1167" s="4"/>
      <c r="O1167" s="4"/>
      <c r="P1167" s="4"/>
    </row>
    <row r="1168" spans="2:16" ht="12.75" customHeight="1">
      <c r="B1168" s="15"/>
      <c r="C1168" s="24"/>
      <c r="D1168" s="24"/>
      <c r="F1168" s="3"/>
      <c r="G1168" s="4"/>
      <c r="H1168" s="4"/>
      <c r="I1168" s="4"/>
      <c r="J1168" s="4"/>
      <c r="K1168" s="4"/>
      <c r="L1168" s="4"/>
      <c r="M1168" s="4"/>
      <c r="N1168" s="4"/>
      <c r="O1168" s="4"/>
      <c r="P1168" s="4"/>
    </row>
    <row r="1169" spans="2:16" ht="12.75" customHeight="1">
      <c r="B1169" s="15"/>
      <c r="C1169" s="24"/>
      <c r="D1169" s="24"/>
      <c r="F1169" s="3"/>
      <c r="G1169" s="4"/>
      <c r="H1169" s="4"/>
      <c r="I1169" s="4"/>
      <c r="J1169" s="4"/>
      <c r="K1169" s="4"/>
      <c r="L1169" s="4"/>
      <c r="M1169" s="4"/>
      <c r="N1169" s="4"/>
      <c r="O1169" s="4"/>
      <c r="P1169" s="4"/>
    </row>
    <row r="1170" spans="2:16" ht="12.75" customHeight="1">
      <c r="B1170" s="15"/>
      <c r="C1170" s="24"/>
      <c r="D1170" s="24"/>
      <c r="F1170" s="3"/>
      <c r="G1170" s="4"/>
      <c r="H1170" s="4"/>
      <c r="I1170" s="4"/>
      <c r="J1170" s="4"/>
      <c r="K1170" s="4"/>
      <c r="L1170" s="4"/>
      <c r="M1170" s="4"/>
      <c r="N1170" s="4"/>
      <c r="O1170" s="4"/>
      <c r="P1170" s="4"/>
    </row>
    <row r="1171" spans="2:16" ht="12.75" customHeight="1">
      <c r="B1171" s="15"/>
      <c r="C1171" s="24"/>
      <c r="D1171" s="24"/>
      <c r="F1171" s="3"/>
      <c r="G1171" s="4"/>
      <c r="H1171" s="4"/>
      <c r="I1171" s="4"/>
      <c r="J1171" s="4"/>
      <c r="K1171" s="4"/>
      <c r="L1171" s="4"/>
      <c r="M1171" s="4"/>
      <c r="N1171" s="4"/>
      <c r="O1171" s="4"/>
      <c r="P1171" s="4"/>
    </row>
    <row r="1172" spans="2:16" ht="12.75" customHeight="1">
      <c r="B1172" s="15"/>
      <c r="C1172" s="24"/>
      <c r="D1172" s="24"/>
      <c r="F1172" s="3"/>
      <c r="G1172" s="4"/>
      <c r="H1172" s="4"/>
      <c r="I1172" s="4"/>
      <c r="J1172" s="4"/>
      <c r="K1172" s="4"/>
      <c r="L1172" s="4"/>
      <c r="M1172" s="4"/>
      <c r="N1172" s="4"/>
      <c r="O1172" s="4"/>
      <c r="P1172" s="4"/>
    </row>
    <row r="1173" spans="2:16" ht="12.75" customHeight="1">
      <c r="B1173" s="15"/>
      <c r="C1173" s="24"/>
      <c r="D1173" s="24"/>
      <c r="F1173" s="3"/>
      <c r="G1173" s="4"/>
      <c r="H1173" s="4"/>
      <c r="I1173" s="4"/>
      <c r="J1173" s="4"/>
      <c r="K1173" s="4"/>
      <c r="L1173" s="4"/>
      <c r="M1173" s="4"/>
      <c r="N1173" s="4"/>
      <c r="O1173" s="4"/>
      <c r="P1173" s="4"/>
    </row>
    <row r="1174" spans="2:16" ht="12.75" customHeight="1">
      <c r="B1174" s="15"/>
      <c r="C1174" s="24"/>
      <c r="D1174" s="24"/>
      <c r="F1174" s="3"/>
      <c r="G1174" s="4"/>
      <c r="H1174" s="4"/>
      <c r="I1174" s="4"/>
      <c r="J1174" s="4"/>
      <c r="K1174" s="4"/>
      <c r="L1174" s="4"/>
      <c r="M1174" s="4"/>
      <c r="N1174" s="4"/>
      <c r="O1174" s="4"/>
      <c r="P1174" s="4"/>
    </row>
    <row r="1175" spans="2:16" ht="12.75" customHeight="1">
      <c r="B1175" s="15"/>
      <c r="C1175" s="24"/>
      <c r="D1175" s="24"/>
      <c r="F1175" s="3"/>
      <c r="G1175" s="4"/>
      <c r="H1175" s="4"/>
      <c r="I1175" s="4"/>
      <c r="J1175" s="4"/>
      <c r="K1175" s="4"/>
      <c r="L1175" s="4"/>
      <c r="M1175" s="4"/>
      <c r="N1175" s="4"/>
      <c r="O1175" s="4"/>
      <c r="P1175" s="4"/>
    </row>
    <row r="1176" spans="2:16" ht="12.75" customHeight="1">
      <c r="B1176" s="15"/>
      <c r="C1176" s="24"/>
      <c r="D1176" s="24"/>
      <c r="F1176" s="3"/>
      <c r="G1176" s="4"/>
      <c r="H1176" s="4"/>
      <c r="I1176" s="4"/>
      <c r="J1176" s="4"/>
      <c r="K1176" s="4"/>
      <c r="L1176" s="4"/>
      <c r="M1176" s="4"/>
      <c r="N1176" s="4"/>
      <c r="O1176" s="4"/>
      <c r="P1176" s="4"/>
    </row>
    <row r="1177" spans="2:16" ht="12.75" customHeight="1">
      <c r="B1177" s="15"/>
      <c r="C1177" s="24"/>
      <c r="D1177" s="24"/>
      <c r="F1177" s="3"/>
      <c r="G1177" s="4"/>
      <c r="H1177" s="4"/>
      <c r="I1177" s="4"/>
      <c r="J1177" s="4"/>
      <c r="K1177" s="4"/>
      <c r="L1177" s="4"/>
      <c r="M1177" s="4"/>
      <c r="N1177" s="4"/>
      <c r="O1177" s="4"/>
      <c r="P1177" s="4"/>
    </row>
    <row r="1178" spans="2:16" ht="12.75" customHeight="1">
      <c r="B1178" s="15"/>
      <c r="C1178" s="24"/>
      <c r="D1178" s="24"/>
      <c r="F1178" s="3"/>
      <c r="G1178" s="4"/>
      <c r="H1178" s="4"/>
      <c r="I1178" s="4"/>
      <c r="J1178" s="4"/>
      <c r="K1178" s="4"/>
      <c r="L1178" s="4"/>
      <c r="M1178" s="4"/>
      <c r="N1178" s="4"/>
      <c r="O1178" s="4"/>
      <c r="P1178" s="4"/>
    </row>
    <row r="1179" spans="2:16" ht="12.75" customHeight="1">
      <c r="B1179" s="15"/>
      <c r="C1179" s="24"/>
      <c r="D1179" s="24"/>
      <c r="F1179" s="3"/>
      <c r="G1179" s="4"/>
      <c r="H1179" s="4"/>
      <c r="I1179" s="4"/>
      <c r="J1179" s="4"/>
      <c r="K1179" s="4"/>
      <c r="L1179" s="4"/>
      <c r="M1179" s="4"/>
      <c r="N1179" s="4"/>
      <c r="O1179" s="4"/>
      <c r="P1179" s="4"/>
    </row>
    <row r="1180" spans="2:16" ht="12.75" customHeight="1">
      <c r="B1180" s="15"/>
      <c r="C1180" s="24"/>
      <c r="D1180" s="24"/>
      <c r="F1180" s="3"/>
      <c r="G1180" s="4"/>
      <c r="H1180" s="4"/>
      <c r="I1180" s="4"/>
      <c r="J1180" s="4"/>
      <c r="K1180" s="4"/>
      <c r="L1180" s="4"/>
      <c r="M1180" s="4"/>
      <c r="N1180" s="4"/>
      <c r="O1180" s="4"/>
      <c r="P1180" s="4"/>
    </row>
    <row r="1181" spans="2:16" ht="12.75" customHeight="1">
      <c r="B1181" s="15"/>
      <c r="C1181" s="24"/>
      <c r="D1181" s="24"/>
      <c r="F1181" s="3"/>
      <c r="G1181" s="4"/>
      <c r="H1181" s="4"/>
      <c r="I1181" s="4"/>
      <c r="J1181" s="4"/>
      <c r="K1181" s="4"/>
      <c r="L1181" s="4"/>
      <c r="M1181" s="4"/>
      <c r="N1181" s="4"/>
      <c r="O1181" s="4"/>
      <c r="P1181" s="4"/>
    </row>
    <row r="1182" spans="2:16" ht="12.75" customHeight="1">
      <c r="B1182" s="15"/>
      <c r="C1182" s="24"/>
      <c r="D1182" s="24"/>
      <c r="F1182" s="3"/>
      <c r="G1182" s="4"/>
      <c r="H1182" s="4"/>
      <c r="I1182" s="4"/>
      <c r="J1182" s="4"/>
      <c r="K1182" s="4"/>
      <c r="L1182" s="4"/>
      <c r="M1182" s="4"/>
      <c r="N1182" s="4"/>
      <c r="O1182" s="4"/>
      <c r="P1182" s="4"/>
    </row>
    <row r="1183" spans="2:16" ht="12.75" customHeight="1">
      <c r="B1183" s="15"/>
      <c r="C1183" s="24"/>
      <c r="D1183" s="24"/>
      <c r="F1183" s="3"/>
      <c r="G1183" s="4"/>
      <c r="H1183" s="4"/>
      <c r="I1183" s="4"/>
      <c r="J1183" s="4"/>
      <c r="K1183" s="4"/>
      <c r="L1183" s="4"/>
      <c r="M1183" s="4"/>
      <c r="N1183" s="4"/>
      <c r="O1183" s="4"/>
      <c r="P1183" s="4"/>
    </row>
    <row r="1184" spans="2:16" ht="12.75" customHeight="1">
      <c r="B1184" s="15"/>
      <c r="C1184" s="24"/>
      <c r="D1184" s="24"/>
      <c r="F1184" s="3"/>
      <c r="G1184" s="4"/>
      <c r="H1184" s="4"/>
      <c r="I1184" s="4"/>
      <c r="J1184" s="4"/>
      <c r="K1184" s="4"/>
      <c r="L1184" s="4"/>
      <c r="M1184" s="4"/>
      <c r="N1184" s="4"/>
      <c r="O1184" s="4"/>
      <c r="P1184" s="4"/>
    </row>
    <row r="1185" spans="2:16" ht="12.75" customHeight="1">
      <c r="B1185" s="15"/>
      <c r="C1185" s="24"/>
      <c r="D1185" s="24"/>
      <c r="F1185" s="3"/>
      <c r="G1185" s="4"/>
      <c r="H1185" s="4"/>
      <c r="I1185" s="4"/>
      <c r="J1185" s="4"/>
      <c r="K1185" s="4"/>
      <c r="L1185" s="4"/>
      <c r="M1185" s="4"/>
      <c r="N1185" s="4"/>
      <c r="O1185" s="4"/>
      <c r="P1185" s="4"/>
    </row>
    <row r="1186" spans="2:16" ht="12.75" customHeight="1">
      <c r="B1186" s="15"/>
      <c r="C1186" s="24"/>
      <c r="D1186" s="24"/>
      <c r="F1186" s="3"/>
      <c r="G1186" s="4"/>
      <c r="H1186" s="4"/>
      <c r="I1186" s="4"/>
      <c r="J1186" s="4"/>
      <c r="K1186" s="4"/>
      <c r="L1186" s="4"/>
      <c r="M1186" s="4"/>
      <c r="N1186" s="4"/>
      <c r="O1186" s="4"/>
      <c r="P1186" s="4"/>
    </row>
    <row r="1187" spans="2:16" ht="12.75" customHeight="1">
      <c r="B1187" s="15"/>
      <c r="C1187" s="24"/>
      <c r="D1187" s="24"/>
      <c r="F1187" s="3"/>
      <c r="G1187" s="4"/>
      <c r="H1187" s="4"/>
      <c r="I1187" s="4"/>
      <c r="J1187" s="4"/>
      <c r="K1187" s="4"/>
      <c r="L1187" s="4"/>
      <c r="M1187" s="4"/>
      <c r="N1187" s="4"/>
      <c r="O1187" s="4"/>
      <c r="P1187" s="4"/>
    </row>
    <row r="1188" spans="2:16" ht="12.75" customHeight="1">
      <c r="B1188" s="15"/>
      <c r="C1188" s="24"/>
      <c r="D1188" s="24"/>
      <c r="F1188" s="3"/>
      <c r="G1188" s="4"/>
      <c r="H1188" s="4"/>
      <c r="I1188" s="4"/>
      <c r="J1188" s="4"/>
      <c r="K1188" s="4"/>
      <c r="L1188" s="4"/>
      <c r="M1188" s="4"/>
      <c r="N1188" s="4"/>
      <c r="O1188" s="4"/>
      <c r="P1188" s="4"/>
    </row>
    <row r="1189" spans="2:16" ht="12.75" customHeight="1">
      <c r="B1189" s="15"/>
      <c r="C1189" s="24"/>
      <c r="D1189" s="24"/>
      <c r="F1189" s="3"/>
      <c r="G1189" s="4"/>
      <c r="H1189" s="4"/>
      <c r="I1189" s="4"/>
      <c r="J1189" s="4"/>
      <c r="K1189" s="4"/>
      <c r="L1189" s="4"/>
      <c r="M1189" s="4"/>
      <c r="N1189" s="4"/>
      <c r="O1189" s="4"/>
      <c r="P1189" s="4"/>
    </row>
    <row r="1190" spans="2:16" ht="12.75" customHeight="1">
      <c r="B1190" s="15"/>
      <c r="C1190" s="24"/>
      <c r="D1190" s="24"/>
      <c r="F1190" s="3"/>
      <c r="G1190" s="4"/>
      <c r="H1190" s="4"/>
      <c r="I1190" s="4"/>
      <c r="J1190" s="4"/>
      <c r="K1190" s="4"/>
      <c r="L1190" s="4"/>
      <c r="M1190" s="4"/>
      <c r="N1190" s="4"/>
      <c r="O1190" s="4"/>
      <c r="P1190" s="4"/>
    </row>
    <row r="1191" spans="2:16" ht="12.75" customHeight="1">
      <c r="B1191" s="15"/>
      <c r="C1191" s="24"/>
      <c r="D1191" s="24"/>
      <c r="F1191" s="3"/>
      <c r="G1191" s="4"/>
      <c r="H1191" s="4"/>
      <c r="I1191" s="4"/>
      <c r="J1191" s="4"/>
      <c r="K1191" s="4"/>
      <c r="L1191" s="4"/>
      <c r="M1191" s="4"/>
      <c r="N1191" s="4"/>
      <c r="O1191" s="4"/>
      <c r="P1191" s="4"/>
    </row>
    <row r="1192" spans="2:16" ht="12.75" customHeight="1">
      <c r="B1192" s="15"/>
      <c r="C1192" s="24"/>
      <c r="D1192" s="24"/>
      <c r="F1192" s="3"/>
      <c r="G1192" s="4"/>
      <c r="H1192" s="4"/>
      <c r="I1192" s="4"/>
      <c r="J1192" s="4"/>
      <c r="K1192" s="4"/>
      <c r="L1192" s="4"/>
      <c r="M1192" s="4"/>
      <c r="N1192" s="4"/>
      <c r="O1192" s="4"/>
      <c r="P1192" s="4"/>
    </row>
    <row r="1193" spans="2:16" ht="12.75" customHeight="1">
      <c r="B1193" s="15"/>
      <c r="C1193" s="24"/>
      <c r="D1193" s="24"/>
      <c r="F1193" s="3"/>
      <c r="G1193" s="4"/>
      <c r="H1193" s="4"/>
      <c r="I1193" s="4"/>
      <c r="J1193" s="4"/>
      <c r="K1193" s="4"/>
      <c r="L1193" s="4"/>
      <c r="M1193" s="4"/>
      <c r="N1193" s="4"/>
      <c r="O1193" s="4"/>
      <c r="P1193" s="4"/>
    </row>
    <row r="1194" spans="2:16" ht="12.75" customHeight="1">
      <c r="B1194" s="15"/>
      <c r="C1194" s="24"/>
      <c r="D1194" s="24"/>
      <c r="F1194" s="3"/>
      <c r="G1194" s="4"/>
      <c r="H1194" s="4"/>
      <c r="I1194" s="4"/>
      <c r="J1194" s="4"/>
      <c r="K1194" s="4"/>
      <c r="L1194" s="4"/>
      <c r="M1194" s="4"/>
      <c r="N1194" s="4"/>
      <c r="O1194" s="4"/>
      <c r="P1194" s="4"/>
    </row>
    <row r="1195" spans="2:16" ht="12.75" customHeight="1">
      <c r="B1195" s="15"/>
      <c r="C1195" s="24"/>
      <c r="D1195" s="24"/>
      <c r="F1195" s="3"/>
      <c r="G1195" s="4"/>
      <c r="H1195" s="4"/>
      <c r="I1195" s="4"/>
      <c r="J1195" s="4"/>
      <c r="K1195" s="4"/>
      <c r="L1195" s="4"/>
      <c r="M1195" s="4"/>
      <c r="N1195" s="4"/>
      <c r="O1195" s="4"/>
      <c r="P1195" s="4"/>
    </row>
    <row r="1196" spans="2:16" ht="12.75" customHeight="1">
      <c r="B1196" s="15"/>
      <c r="C1196" s="24"/>
      <c r="D1196" s="24"/>
      <c r="F1196" s="3"/>
      <c r="G1196" s="4"/>
      <c r="H1196" s="4"/>
      <c r="I1196" s="4"/>
      <c r="J1196" s="4"/>
      <c r="K1196" s="4"/>
      <c r="L1196" s="4"/>
      <c r="M1196" s="4"/>
      <c r="N1196" s="4"/>
      <c r="O1196" s="4"/>
      <c r="P1196" s="4"/>
    </row>
    <row r="1197" spans="2:16" ht="12.75" customHeight="1">
      <c r="B1197" s="15"/>
      <c r="C1197" s="24"/>
      <c r="D1197" s="24"/>
      <c r="F1197" s="3"/>
      <c r="G1197" s="4"/>
      <c r="H1197" s="4"/>
      <c r="I1197" s="4"/>
      <c r="J1197" s="4"/>
      <c r="K1197" s="4"/>
      <c r="L1197" s="4"/>
      <c r="M1197" s="4"/>
      <c r="N1197" s="4"/>
      <c r="O1197" s="4"/>
      <c r="P1197" s="4"/>
    </row>
    <row r="1198" spans="2:16" ht="12.75" customHeight="1">
      <c r="B1198" s="15"/>
      <c r="C1198" s="24"/>
      <c r="D1198" s="24"/>
      <c r="F1198" s="3"/>
      <c r="G1198" s="4"/>
      <c r="H1198" s="4"/>
      <c r="I1198" s="4"/>
      <c r="J1198" s="4"/>
      <c r="K1198" s="4"/>
      <c r="L1198" s="4"/>
      <c r="M1198" s="4"/>
      <c r="N1198" s="4"/>
      <c r="O1198" s="4"/>
      <c r="P1198" s="4"/>
    </row>
    <row r="1199" spans="2:16" ht="12.75" customHeight="1">
      <c r="B1199" s="15"/>
      <c r="C1199" s="24"/>
      <c r="D1199" s="24"/>
      <c r="F1199" s="3"/>
      <c r="G1199" s="4"/>
      <c r="H1199" s="4"/>
      <c r="I1199" s="4"/>
      <c r="J1199" s="4"/>
      <c r="K1199" s="4"/>
      <c r="L1199" s="4"/>
      <c r="M1199" s="4"/>
      <c r="N1199" s="4"/>
      <c r="O1199" s="4"/>
      <c r="P1199" s="4"/>
    </row>
    <row r="1200" spans="2:16" ht="12.75" customHeight="1">
      <c r="B1200" s="15"/>
      <c r="C1200" s="24"/>
      <c r="D1200" s="24"/>
      <c r="F1200" s="3"/>
      <c r="G1200" s="4"/>
      <c r="H1200" s="4"/>
      <c r="I1200" s="4"/>
      <c r="J1200" s="4"/>
      <c r="K1200" s="4"/>
      <c r="L1200" s="4"/>
      <c r="M1200" s="4"/>
      <c r="N1200" s="4"/>
      <c r="O1200" s="4"/>
      <c r="P1200" s="4"/>
    </row>
    <row r="1201" spans="2:16" ht="12.75" customHeight="1">
      <c r="B1201" s="15"/>
      <c r="C1201" s="24"/>
      <c r="D1201" s="24"/>
      <c r="F1201" s="3"/>
      <c r="G1201" s="4"/>
      <c r="H1201" s="4"/>
      <c r="I1201" s="4"/>
      <c r="J1201" s="4"/>
      <c r="K1201" s="4"/>
      <c r="L1201" s="4"/>
      <c r="M1201" s="4"/>
      <c r="N1201" s="4"/>
      <c r="O1201" s="4"/>
      <c r="P1201" s="4"/>
    </row>
    <row r="1202" spans="2:16" ht="12.75" customHeight="1">
      <c r="B1202" s="15"/>
      <c r="C1202" s="24"/>
      <c r="D1202" s="24"/>
      <c r="F1202" s="3"/>
      <c r="G1202" s="4"/>
      <c r="H1202" s="4"/>
      <c r="I1202" s="4"/>
      <c r="J1202" s="4"/>
      <c r="K1202" s="4"/>
      <c r="L1202" s="4"/>
      <c r="M1202" s="4"/>
      <c r="N1202" s="4"/>
      <c r="O1202" s="4"/>
      <c r="P1202" s="4"/>
    </row>
    <row r="1203" spans="2:16" ht="12.75" customHeight="1">
      <c r="B1203" s="15"/>
      <c r="C1203" s="24"/>
      <c r="D1203" s="24"/>
      <c r="F1203" s="3"/>
      <c r="G1203" s="4"/>
      <c r="H1203" s="4"/>
      <c r="I1203" s="4"/>
      <c r="J1203" s="4"/>
      <c r="K1203" s="4"/>
      <c r="L1203" s="4"/>
      <c r="M1203" s="4"/>
      <c r="N1203" s="4"/>
      <c r="O1203" s="4"/>
      <c r="P1203" s="4"/>
    </row>
    <row r="1204" spans="2:16" ht="12.75" customHeight="1">
      <c r="B1204" s="15"/>
      <c r="C1204" s="24"/>
      <c r="D1204" s="24"/>
      <c r="F1204" s="3"/>
      <c r="G1204" s="4"/>
      <c r="H1204" s="4"/>
      <c r="I1204" s="4"/>
      <c r="J1204" s="4"/>
      <c r="K1204" s="4"/>
      <c r="L1204" s="4"/>
      <c r="M1204" s="4"/>
      <c r="N1204" s="4"/>
      <c r="O1204" s="4"/>
      <c r="P1204" s="4"/>
    </row>
    <row r="1205" spans="2:16" ht="12.75" customHeight="1">
      <c r="B1205" s="15"/>
      <c r="C1205" s="24"/>
      <c r="D1205" s="24"/>
      <c r="F1205" s="3"/>
      <c r="G1205" s="4"/>
      <c r="H1205" s="4"/>
      <c r="I1205" s="4"/>
      <c r="J1205" s="4"/>
      <c r="K1205" s="4"/>
      <c r="L1205" s="4"/>
      <c r="M1205" s="4"/>
      <c r="N1205" s="4"/>
      <c r="O1205" s="4"/>
      <c r="P1205" s="4"/>
    </row>
    <row r="1206" spans="2:16" ht="12.75" customHeight="1">
      <c r="B1206" s="15"/>
      <c r="C1206" s="24"/>
      <c r="D1206" s="24"/>
      <c r="F1206" s="3"/>
      <c r="G1206" s="4"/>
      <c r="H1206" s="4"/>
      <c r="I1206" s="4"/>
      <c r="J1206" s="4"/>
      <c r="K1206" s="4"/>
      <c r="L1206" s="4"/>
      <c r="M1206" s="4"/>
      <c r="N1206" s="4"/>
      <c r="O1206" s="4"/>
      <c r="P1206" s="4"/>
    </row>
    <row r="1207" spans="2:16" ht="12.75" customHeight="1">
      <c r="B1207" s="15"/>
      <c r="C1207" s="24"/>
      <c r="D1207" s="24"/>
      <c r="F1207" s="3"/>
      <c r="G1207" s="4"/>
      <c r="H1207" s="4"/>
      <c r="I1207" s="4"/>
      <c r="J1207" s="4"/>
      <c r="K1207" s="4"/>
      <c r="L1207" s="4"/>
      <c r="M1207" s="4"/>
      <c r="N1207" s="4"/>
      <c r="O1207" s="4"/>
      <c r="P1207" s="4"/>
    </row>
    <row r="1208" spans="2:16" ht="12.75" customHeight="1">
      <c r="B1208" s="15"/>
      <c r="C1208" s="24"/>
      <c r="D1208" s="24"/>
      <c r="F1208" s="3"/>
      <c r="G1208" s="4"/>
      <c r="H1208" s="4"/>
      <c r="I1208" s="4"/>
      <c r="J1208" s="4"/>
      <c r="K1208" s="4"/>
      <c r="L1208" s="4"/>
      <c r="M1208" s="4"/>
      <c r="N1208" s="4"/>
      <c r="O1208" s="4"/>
      <c r="P1208" s="4"/>
    </row>
    <row r="1209" spans="2:16" ht="12.75" customHeight="1">
      <c r="B1209" s="15"/>
      <c r="C1209" s="24"/>
      <c r="D1209" s="24"/>
      <c r="F1209" s="3"/>
      <c r="G1209" s="4"/>
      <c r="H1209" s="4"/>
      <c r="I1209" s="4"/>
      <c r="J1209" s="4"/>
      <c r="K1209" s="4"/>
      <c r="L1209" s="4"/>
      <c r="M1209" s="4"/>
      <c r="N1209" s="4"/>
      <c r="O1209" s="4"/>
      <c r="P1209" s="4"/>
    </row>
    <row r="1210" spans="2:16" ht="12.75" customHeight="1">
      <c r="B1210" s="15"/>
      <c r="C1210" s="24"/>
      <c r="D1210" s="24"/>
      <c r="F1210" s="3"/>
      <c r="G1210" s="4"/>
      <c r="H1210" s="4"/>
      <c r="I1210" s="4"/>
      <c r="J1210" s="4"/>
      <c r="K1210" s="4"/>
      <c r="L1210" s="4"/>
      <c r="M1210" s="4"/>
      <c r="N1210" s="4"/>
      <c r="O1210" s="4"/>
      <c r="P1210" s="4"/>
    </row>
    <row r="1211" spans="2:16" ht="12.75" customHeight="1">
      <c r="B1211" s="15"/>
      <c r="C1211" s="24"/>
      <c r="D1211" s="24"/>
      <c r="F1211" s="3"/>
      <c r="G1211" s="4"/>
      <c r="H1211" s="4"/>
      <c r="I1211" s="4"/>
      <c r="J1211" s="4"/>
      <c r="K1211" s="4"/>
      <c r="L1211" s="4"/>
      <c r="M1211" s="4"/>
      <c r="N1211" s="4"/>
      <c r="O1211" s="4"/>
      <c r="P1211" s="4"/>
    </row>
    <row r="1212" spans="2:16" ht="12.75" customHeight="1">
      <c r="B1212" s="15"/>
      <c r="C1212" s="24"/>
      <c r="D1212" s="24"/>
      <c r="F1212" s="3"/>
      <c r="G1212" s="4"/>
      <c r="H1212" s="4"/>
      <c r="I1212" s="4"/>
      <c r="J1212" s="4"/>
      <c r="K1212" s="4"/>
      <c r="L1212" s="4"/>
      <c r="M1212" s="4"/>
      <c r="N1212" s="4"/>
      <c r="O1212" s="4"/>
      <c r="P1212" s="4"/>
    </row>
    <row r="1213" spans="2:16" ht="12.75" customHeight="1">
      <c r="B1213" s="15"/>
      <c r="C1213" s="24"/>
      <c r="D1213" s="24"/>
      <c r="F1213" s="3"/>
      <c r="G1213" s="4"/>
      <c r="H1213" s="4"/>
      <c r="I1213" s="4"/>
      <c r="J1213" s="4"/>
      <c r="K1213" s="4"/>
      <c r="L1213" s="4"/>
      <c r="M1213" s="4"/>
      <c r="N1213" s="4"/>
      <c r="O1213" s="4"/>
      <c r="P1213" s="4"/>
    </row>
    <row r="1214" spans="2:16" ht="12.75" customHeight="1">
      <c r="B1214" s="15"/>
      <c r="C1214" s="24"/>
      <c r="D1214" s="24"/>
      <c r="F1214" s="3"/>
      <c r="G1214" s="4"/>
      <c r="H1214" s="4"/>
      <c r="I1214" s="4"/>
      <c r="J1214" s="4"/>
      <c r="K1214" s="4"/>
      <c r="L1214" s="4"/>
      <c r="M1214" s="4"/>
      <c r="N1214" s="4"/>
      <c r="O1214" s="4"/>
      <c r="P1214" s="4"/>
    </row>
    <row r="1215" spans="2:16" ht="12.75" customHeight="1">
      <c r="B1215" s="15"/>
      <c r="C1215" s="24"/>
      <c r="D1215" s="24"/>
      <c r="F1215" s="3"/>
      <c r="G1215" s="4"/>
      <c r="H1215" s="4"/>
      <c r="I1215" s="4"/>
      <c r="J1215" s="4"/>
      <c r="K1215" s="4"/>
      <c r="L1215" s="4"/>
      <c r="M1215" s="4"/>
      <c r="N1215" s="4"/>
      <c r="O1215" s="4"/>
      <c r="P1215" s="4"/>
    </row>
    <row r="1216" spans="2:16" ht="12.75" customHeight="1">
      <c r="B1216" s="15"/>
      <c r="C1216" s="24"/>
      <c r="D1216" s="24"/>
      <c r="F1216" s="3"/>
      <c r="G1216" s="4"/>
      <c r="H1216" s="4"/>
      <c r="I1216" s="4"/>
      <c r="J1216" s="4"/>
      <c r="K1216" s="4"/>
      <c r="L1216" s="4"/>
      <c r="M1216" s="4"/>
      <c r="N1216" s="4"/>
      <c r="O1216" s="4"/>
      <c r="P1216" s="4"/>
    </row>
    <row r="1217" spans="2:16" ht="12.75" customHeight="1">
      <c r="B1217" s="15"/>
      <c r="C1217" s="24"/>
      <c r="D1217" s="24"/>
      <c r="F1217" s="3"/>
      <c r="G1217" s="4"/>
      <c r="H1217" s="4"/>
      <c r="I1217" s="4"/>
      <c r="J1217" s="4"/>
      <c r="K1217" s="4"/>
      <c r="L1217" s="4"/>
      <c r="M1217" s="4"/>
      <c r="N1217" s="4"/>
      <c r="O1217" s="4"/>
      <c r="P1217" s="4"/>
    </row>
    <row r="1218" spans="2:16" ht="12.75" customHeight="1">
      <c r="B1218" s="15"/>
      <c r="C1218" s="24"/>
      <c r="D1218" s="24"/>
      <c r="F1218" s="3"/>
      <c r="G1218" s="4"/>
      <c r="H1218" s="4"/>
      <c r="I1218" s="4"/>
      <c r="J1218" s="4"/>
      <c r="K1218" s="4"/>
      <c r="L1218" s="4"/>
      <c r="M1218" s="4"/>
      <c r="N1218" s="4"/>
      <c r="O1218" s="4"/>
      <c r="P1218" s="4"/>
    </row>
    <row r="1219" spans="2:16" ht="12.75" customHeight="1">
      <c r="B1219" s="15"/>
      <c r="C1219" s="24"/>
      <c r="D1219" s="24"/>
      <c r="F1219" s="3"/>
      <c r="G1219" s="4"/>
      <c r="H1219" s="4"/>
      <c r="I1219" s="4"/>
      <c r="J1219" s="4"/>
      <c r="K1219" s="4"/>
      <c r="L1219" s="4"/>
      <c r="M1219" s="4"/>
      <c r="N1219" s="4"/>
      <c r="O1219" s="4"/>
      <c r="P1219" s="4"/>
    </row>
    <row r="1220" spans="2:16" ht="12.75" customHeight="1">
      <c r="B1220" s="15"/>
      <c r="C1220" s="24"/>
      <c r="D1220" s="24"/>
      <c r="F1220" s="3"/>
      <c r="G1220" s="4"/>
      <c r="H1220" s="4"/>
      <c r="I1220" s="4"/>
      <c r="J1220" s="4"/>
      <c r="K1220" s="4"/>
      <c r="L1220" s="4"/>
      <c r="M1220" s="4"/>
      <c r="N1220" s="4"/>
      <c r="O1220" s="4"/>
      <c r="P1220" s="4"/>
    </row>
    <row r="1221" spans="2:16" ht="12.75" customHeight="1">
      <c r="B1221" s="15"/>
      <c r="C1221" s="24"/>
      <c r="D1221" s="24"/>
      <c r="F1221" s="3"/>
      <c r="G1221" s="4"/>
      <c r="H1221" s="4"/>
      <c r="I1221" s="4"/>
      <c r="J1221" s="4"/>
      <c r="K1221" s="4"/>
      <c r="L1221" s="4"/>
      <c r="M1221" s="4"/>
      <c r="N1221" s="4"/>
      <c r="O1221" s="4"/>
      <c r="P1221" s="4"/>
    </row>
    <row r="1222" spans="2:16" ht="12.75" customHeight="1">
      <c r="B1222" s="15"/>
      <c r="C1222" s="24"/>
      <c r="D1222" s="24"/>
      <c r="F1222" s="3"/>
      <c r="G1222" s="4"/>
      <c r="H1222" s="4"/>
      <c r="I1222" s="4"/>
      <c r="J1222" s="4"/>
      <c r="K1222" s="4"/>
      <c r="L1222" s="4"/>
      <c r="M1222" s="4"/>
      <c r="N1222" s="4"/>
      <c r="O1222" s="4"/>
      <c r="P1222" s="4"/>
    </row>
    <row r="1223" spans="2:16" ht="12.75" customHeight="1">
      <c r="B1223" s="15"/>
      <c r="C1223" s="24"/>
      <c r="D1223" s="24"/>
      <c r="F1223" s="3"/>
      <c r="G1223" s="4"/>
      <c r="H1223" s="4"/>
      <c r="I1223" s="4"/>
      <c r="J1223" s="4"/>
      <c r="K1223" s="4"/>
      <c r="L1223" s="4"/>
      <c r="M1223" s="4"/>
      <c r="N1223" s="4"/>
      <c r="O1223" s="4"/>
      <c r="P1223" s="4"/>
    </row>
    <row r="1224" spans="2:16" ht="12.75" customHeight="1">
      <c r="B1224" s="15"/>
      <c r="C1224" s="24"/>
      <c r="D1224" s="24"/>
      <c r="F1224" s="3"/>
      <c r="G1224" s="4"/>
      <c r="H1224" s="4"/>
      <c r="I1224" s="4"/>
      <c r="J1224" s="4"/>
      <c r="K1224" s="4"/>
      <c r="L1224" s="4"/>
      <c r="M1224" s="4"/>
      <c r="N1224" s="4"/>
      <c r="O1224" s="4"/>
      <c r="P1224" s="4"/>
    </row>
    <row r="1225" spans="2:16" ht="12.75" customHeight="1">
      <c r="B1225" s="15"/>
      <c r="C1225" s="24"/>
      <c r="D1225" s="24"/>
      <c r="F1225" s="3"/>
      <c r="G1225" s="4"/>
      <c r="H1225" s="4"/>
      <c r="I1225" s="4"/>
      <c r="J1225" s="4"/>
      <c r="K1225" s="4"/>
      <c r="L1225" s="4"/>
      <c r="M1225" s="4"/>
      <c r="N1225" s="4"/>
      <c r="O1225" s="4"/>
      <c r="P1225" s="4"/>
    </row>
    <row r="1226" spans="2:16" ht="12.75" customHeight="1">
      <c r="B1226" s="15"/>
      <c r="C1226" s="24"/>
      <c r="D1226" s="24"/>
      <c r="F1226" s="3"/>
      <c r="G1226" s="4"/>
      <c r="H1226" s="4"/>
      <c r="I1226" s="4"/>
      <c r="J1226" s="4"/>
      <c r="K1226" s="4"/>
      <c r="L1226" s="4"/>
      <c r="M1226" s="4"/>
      <c r="N1226" s="4"/>
      <c r="O1226" s="4"/>
      <c r="P1226" s="4"/>
    </row>
    <row r="1227" spans="2:16" ht="12.75" customHeight="1">
      <c r="B1227" s="15"/>
      <c r="C1227" s="24"/>
      <c r="D1227" s="24"/>
      <c r="F1227" s="3"/>
      <c r="G1227" s="4"/>
      <c r="H1227" s="4"/>
      <c r="I1227" s="4"/>
      <c r="J1227" s="4"/>
      <c r="K1227" s="4"/>
      <c r="L1227" s="4"/>
      <c r="M1227" s="4"/>
      <c r="N1227" s="4"/>
      <c r="O1227" s="4"/>
      <c r="P1227" s="4"/>
    </row>
    <row r="1228" spans="2:16" ht="12.75" customHeight="1">
      <c r="B1228" s="15"/>
      <c r="C1228" s="24"/>
      <c r="D1228" s="24"/>
      <c r="F1228" s="3"/>
      <c r="G1228" s="4"/>
      <c r="H1228" s="4"/>
      <c r="I1228" s="4"/>
      <c r="J1228" s="4"/>
      <c r="K1228" s="4"/>
      <c r="L1228" s="4"/>
      <c r="M1228" s="4"/>
      <c r="N1228" s="4"/>
      <c r="O1228" s="4"/>
      <c r="P1228" s="4"/>
    </row>
    <row r="1229" spans="2:16" ht="12.75" customHeight="1">
      <c r="B1229" s="15"/>
      <c r="C1229" s="24"/>
      <c r="D1229" s="24"/>
      <c r="F1229" s="3"/>
      <c r="G1229" s="4"/>
      <c r="H1229" s="4"/>
      <c r="I1229" s="4"/>
      <c r="J1229" s="4"/>
      <c r="K1229" s="4"/>
      <c r="L1229" s="4"/>
      <c r="M1229" s="4"/>
      <c r="N1229" s="4"/>
      <c r="O1229" s="4"/>
      <c r="P1229" s="4"/>
    </row>
    <row r="1230" spans="2:16" ht="12.75" customHeight="1">
      <c r="B1230" s="15"/>
      <c r="C1230" s="24"/>
      <c r="D1230" s="24"/>
      <c r="F1230" s="3"/>
      <c r="G1230" s="4"/>
      <c r="H1230" s="4"/>
      <c r="I1230" s="4"/>
      <c r="J1230" s="4"/>
      <c r="K1230" s="4"/>
      <c r="L1230" s="4"/>
      <c r="M1230" s="4"/>
      <c r="N1230" s="4"/>
      <c r="O1230" s="4"/>
      <c r="P1230" s="4"/>
    </row>
    <row r="1231" spans="2:16" ht="12.75" customHeight="1">
      <c r="B1231" s="15"/>
      <c r="C1231" s="24"/>
      <c r="D1231" s="24"/>
      <c r="F1231" s="3"/>
      <c r="G1231" s="4"/>
      <c r="H1231" s="4"/>
      <c r="I1231" s="4"/>
      <c r="J1231" s="4"/>
      <c r="K1231" s="4"/>
      <c r="L1231" s="4"/>
      <c r="M1231" s="4"/>
      <c r="N1231" s="4"/>
      <c r="O1231" s="4"/>
      <c r="P1231" s="4"/>
    </row>
    <row r="1232" spans="2:16" ht="12.75" customHeight="1">
      <c r="B1232" s="15"/>
      <c r="C1232" s="24"/>
      <c r="D1232" s="24"/>
      <c r="F1232" s="3"/>
      <c r="G1232" s="4"/>
      <c r="H1232" s="4"/>
      <c r="I1232" s="4"/>
      <c r="J1232" s="4"/>
      <c r="K1232" s="4"/>
      <c r="L1232" s="4"/>
      <c r="M1232" s="4"/>
      <c r="N1232" s="4"/>
      <c r="O1232" s="4"/>
      <c r="P1232" s="4"/>
    </row>
    <row r="1233" spans="2:16" ht="12.75" customHeight="1">
      <c r="B1233" s="15"/>
      <c r="C1233" s="24"/>
      <c r="D1233" s="24"/>
      <c r="F1233" s="3"/>
      <c r="G1233" s="4"/>
      <c r="H1233" s="4"/>
      <c r="I1233" s="4"/>
      <c r="J1233" s="4"/>
      <c r="K1233" s="4"/>
      <c r="L1233" s="4"/>
      <c r="M1233" s="4"/>
      <c r="N1233" s="4"/>
      <c r="O1233" s="4"/>
      <c r="P1233" s="4"/>
    </row>
    <row r="1234" spans="2:16" ht="12.75" customHeight="1">
      <c r="B1234" s="15"/>
      <c r="C1234" s="24"/>
      <c r="D1234" s="24"/>
      <c r="F1234" s="3"/>
      <c r="G1234" s="4"/>
      <c r="H1234" s="4"/>
      <c r="I1234" s="4"/>
      <c r="J1234" s="4"/>
      <c r="K1234" s="4"/>
      <c r="L1234" s="4"/>
      <c r="M1234" s="4"/>
      <c r="N1234" s="4"/>
      <c r="O1234" s="4"/>
      <c r="P1234" s="4"/>
    </row>
    <row r="1235" spans="2:16" ht="12.75" customHeight="1">
      <c r="B1235" s="15"/>
      <c r="C1235" s="24"/>
      <c r="D1235" s="24"/>
      <c r="F1235" s="3"/>
      <c r="G1235" s="4"/>
      <c r="H1235" s="4"/>
      <c r="I1235" s="4"/>
      <c r="J1235" s="4"/>
      <c r="K1235" s="4"/>
      <c r="L1235" s="4"/>
      <c r="M1235" s="4"/>
      <c r="N1235" s="4"/>
      <c r="O1235" s="4"/>
      <c r="P1235" s="4"/>
    </row>
    <row r="1236" spans="2:16" ht="12.75" customHeight="1">
      <c r="B1236" s="15"/>
      <c r="C1236" s="24"/>
      <c r="D1236" s="24"/>
      <c r="F1236" s="3"/>
      <c r="G1236" s="4"/>
      <c r="H1236" s="4"/>
      <c r="I1236" s="4"/>
      <c r="J1236" s="4"/>
      <c r="K1236" s="4"/>
      <c r="L1236" s="4"/>
      <c r="M1236" s="4"/>
      <c r="N1236" s="4"/>
      <c r="O1236" s="4"/>
      <c r="P1236" s="4"/>
    </row>
    <row r="1237" spans="2:16" ht="12.75" customHeight="1">
      <c r="B1237" s="15"/>
      <c r="C1237" s="24"/>
      <c r="D1237" s="24"/>
      <c r="F1237" s="3"/>
      <c r="G1237" s="4"/>
      <c r="H1237" s="4"/>
      <c r="I1237" s="4"/>
      <c r="J1237" s="4"/>
      <c r="K1237" s="4"/>
      <c r="L1237" s="4"/>
      <c r="M1237" s="4"/>
      <c r="N1237" s="4"/>
      <c r="O1237" s="4"/>
      <c r="P1237" s="4"/>
    </row>
    <row r="1238" spans="2:16" ht="12.75" customHeight="1">
      <c r="B1238" s="15"/>
      <c r="C1238" s="24"/>
      <c r="D1238" s="24"/>
      <c r="F1238" s="3"/>
      <c r="G1238" s="4"/>
      <c r="H1238" s="4"/>
      <c r="I1238" s="4"/>
      <c r="J1238" s="4"/>
      <c r="K1238" s="4"/>
      <c r="L1238" s="4"/>
      <c r="M1238" s="4"/>
      <c r="N1238" s="4"/>
      <c r="O1238" s="4"/>
      <c r="P1238" s="4"/>
    </row>
    <row r="1239" spans="2:16" ht="12.75" customHeight="1">
      <c r="B1239" s="15"/>
      <c r="C1239" s="24"/>
      <c r="D1239" s="24"/>
      <c r="F1239" s="3"/>
      <c r="G1239" s="4"/>
      <c r="H1239" s="4"/>
      <c r="I1239" s="4"/>
      <c r="J1239" s="4"/>
      <c r="K1239" s="4"/>
      <c r="L1239" s="4"/>
      <c r="M1239" s="4"/>
      <c r="N1239" s="4"/>
      <c r="O1239" s="4"/>
      <c r="P1239" s="4"/>
    </row>
    <row r="1240" spans="2:16" ht="12.75" customHeight="1">
      <c r="B1240" s="15"/>
      <c r="C1240" s="24"/>
      <c r="D1240" s="24"/>
      <c r="F1240" s="3"/>
      <c r="G1240" s="4"/>
      <c r="H1240" s="4"/>
      <c r="I1240" s="4"/>
      <c r="J1240" s="4"/>
      <c r="K1240" s="4"/>
      <c r="L1240" s="4"/>
      <c r="M1240" s="4"/>
      <c r="N1240" s="4"/>
      <c r="O1240" s="4"/>
      <c r="P1240" s="4"/>
    </row>
    <row r="1241" spans="2:16" ht="12.75" customHeight="1">
      <c r="B1241" s="15"/>
      <c r="C1241" s="24"/>
      <c r="D1241" s="24"/>
      <c r="F1241" s="3"/>
      <c r="G1241" s="4"/>
      <c r="H1241" s="4"/>
      <c r="I1241" s="4"/>
      <c r="J1241" s="4"/>
      <c r="K1241" s="4"/>
      <c r="L1241" s="4"/>
      <c r="M1241" s="4"/>
      <c r="N1241" s="4"/>
      <c r="O1241" s="4"/>
      <c r="P1241" s="4"/>
    </row>
    <row r="1242" spans="2:16" ht="12.75" customHeight="1">
      <c r="B1242" s="15"/>
      <c r="C1242" s="24"/>
      <c r="D1242" s="24"/>
      <c r="F1242" s="3"/>
      <c r="G1242" s="4"/>
      <c r="H1242" s="4"/>
      <c r="I1242" s="4"/>
      <c r="J1242" s="4"/>
      <c r="K1242" s="4"/>
      <c r="L1242" s="4"/>
      <c r="M1242" s="4"/>
      <c r="N1242" s="4"/>
      <c r="O1242" s="4"/>
      <c r="P1242" s="4"/>
    </row>
    <row r="1243" spans="2:16" ht="15" customHeight="1">
      <c r="B1243" s="15"/>
      <c r="C1243" s="24"/>
      <c r="D1243" s="24"/>
      <c r="F1243" s="3"/>
      <c r="G1243" s="4"/>
    </row>
    <row r="1244" spans="2:16" ht="15" customHeight="1">
      <c r="B1244" s="15"/>
      <c r="C1244" s="24"/>
      <c r="D1244" s="24"/>
    </row>
    <row r="1245" spans="2:16" ht="15" customHeight="1">
      <c r="B1245" s="15"/>
      <c r="C1245" s="24"/>
      <c r="D1245" s="24"/>
    </row>
  </sheetData>
  <mergeCells count="27">
    <mergeCell ref="A293:G293"/>
    <mergeCell ref="D287:G287"/>
    <mergeCell ref="D290:E291"/>
    <mergeCell ref="D292:E292"/>
    <mergeCell ref="D288:E289"/>
    <mergeCell ref="F288:G289"/>
    <mergeCell ref="F290:G291"/>
    <mergeCell ref="F292:G292"/>
    <mergeCell ref="A292:C292"/>
    <mergeCell ref="A291:C291"/>
    <mergeCell ref="A288:C289"/>
    <mergeCell ref="A287:C287"/>
    <mergeCell ref="A290:C290"/>
    <mergeCell ref="A5:A6"/>
    <mergeCell ref="A4:F4"/>
    <mergeCell ref="A286:C286"/>
    <mergeCell ref="F8:F10"/>
    <mergeCell ref="G8:G10"/>
    <mergeCell ref="D8:D10"/>
    <mergeCell ref="E8:E10"/>
    <mergeCell ref="A8:A10"/>
    <mergeCell ref="C8:C10"/>
    <mergeCell ref="A1:F1"/>
    <mergeCell ref="A2:F2"/>
    <mergeCell ref="A3:F3"/>
    <mergeCell ref="B5:F6"/>
    <mergeCell ref="B7:F7"/>
  </mergeCells>
  <printOptions horizontalCentered="1"/>
  <pageMargins left="0.39370078740157483" right="0.39370078740157483" top="0.39370078740157483" bottom="0.39370078740157483" header="0" footer="0.19685039370078741"/>
  <pageSetup paperSize="9" scale="79" fitToHeight="0" orientation="landscape" r:id="rId1"/>
  <headerFooter>
    <oddFooter>Página &amp;P de &amp;N</oddFooter>
  </headerFooter>
  <rowBreaks count="2" manualBreakCount="2">
    <brk id="138" max="6" man="1"/>
    <brk id="14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Cronograma Licitação</vt:lpstr>
      <vt:lpstr>BDI</vt:lpstr>
      <vt:lpstr>Planilha de Serviço </vt:lpstr>
      <vt:lpstr>Memória de Cálculo</vt:lpstr>
      <vt:lpstr>'Cronograma Licitação'!Area_de_impressao</vt:lpstr>
      <vt:lpstr>'Memória de Cálculo'!Area_de_impressao</vt:lpstr>
      <vt:lpstr>'Planilha de Serviço '!Area_de_impressao</vt:lpstr>
      <vt:lpstr>'Memória de Cálculo'!Titulos_de_impressao</vt:lpstr>
      <vt:lpstr>'Planilha de Serviço '!Titulos_de_impressao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p949403</dc:creator>
  <cp:lastModifiedBy>PC-ENGENHARIA</cp:lastModifiedBy>
  <cp:lastPrinted>2023-01-02T12:19:40Z</cp:lastPrinted>
  <dcterms:created xsi:type="dcterms:W3CDTF">2001-05-13T11:25:36Z</dcterms:created>
  <dcterms:modified xsi:type="dcterms:W3CDTF">2023-01-02T12:21:08Z</dcterms:modified>
</cp:coreProperties>
</file>